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84AF249C-68A2-454B-9C09-69102910D860}" xr6:coauthVersionLast="47" xr6:coauthVersionMax="47" xr10:uidLastSave="{00000000-0000-0000-0000-000000000000}"/>
  <bookViews>
    <workbookView xWindow="4520" yWindow="4740" windowWidth="36960" windowHeight="16940" activeTab="1" xr2:uid="{779E8E4A-AF7C-8944-9FA9-862D9C866F13}"/>
  </bookViews>
  <sheets>
    <sheet name="Synthèse" sheetId="4" r:id="rId1"/>
    <sheet name="Centrale Nantes" sheetId="6" r:id="rId2"/>
    <sheet name="ENGSYS- Lille" sheetId="1" r:id="rId3"/>
    <sheet name="UTC" sheetId="2" r:id="rId4"/>
    <sheet name="Limoges" sheetId="3" r:id="rId5"/>
    <sheet name="Poitiers-ENSMA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10" i="4"/>
  <c r="H42" i="3"/>
  <c r="G42" i="3"/>
  <c r="F42" i="3"/>
  <c r="D42" i="3"/>
  <c r="E42" i="3"/>
  <c r="S21" i="5"/>
  <c r="H41" i="3"/>
  <c r="F41" i="3"/>
  <c r="H40" i="3"/>
  <c r="F40" i="3"/>
  <c r="H39" i="3"/>
  <c r="F39" i="3"/>
  <c r="G35" i="3"/>
  <c r="F35" i="3"/>
  <c r="E35" i="3"/>
  <c r="K5" i="2"/>
  <c r="L5" i="2" s="1"/>
  <c r="I5" i="2"/>
  <c r="H5" i="2"/>
  <c r="J5" i="2" s="1"/>
  <c r="L4" i="2"/>
  <c r="J4" i="2"/>
  <c r="L3" i="2"/>
  <c r="J3" i="2"/>
  <c r="L2" i="2"/>
  <c r="J2" i="2"/>
  <c r="J5" i="1" l="1"/>
  <c r="K5" i="1" s="1"/>
  <c r="H5" i="1"/>
  <c r="G5" i="1"/>
  <c r="I5" i="1" s="1"/>
  <c r="K4" i="1"/>
  <c r="I4" i="1"/>
  <c r="K3" i="1"/>
  <c r="I3" i="1"/>
  <c r="K2" i="1"/>
  <c r="I2" i="1"/>
</calcChain>
</file>

<file path=xl/sharedStrings.xml><?xml version="1.0" encoding="utf-8"?>
<sst xmlns="http://schemas.openxmlformats.org/spreadsheetml/2006/main" count="282" uniqueCount="127">
  <si>
    <t>Promotion</t>
  </si>
  <si>
    <t>Groupe d'Ecoles</t>
  </si>
  <si>
    <t xml:space="preserve">Ecole d'Ingénieurs </t>
  </si>
  <si>
    <t>CIFRE</t>
  </si>
  <si>
    <t>Promotions</t>
  </si>
  <si>
    <t>Ingénieurs</t>
  </si>
  <si>
    <t>Tous</t>
  </si>
  <si>
    <t>%</t>
  </si>
  <si>
    <t>CIFRE Ingénieurs</t>
  </si>
  <si>
    <t>% Ingénieurs</t>
  </si>
  <si>
    <t>Centrale</t>
  </si>
  <si>
    <t>CentraleSupelec</t>
  </si>
  <si>
    <t>CentraleSupélec (diplôme Supélec)</t>
  </si>
  <si>
    <t>Ecole centrale - Lille</t>
  </si>
  <si>
    <t>Ecole centrale - Nantes</t>
  </si>
  <si>
    <t>Ecole d'Ingénieur Denis Diderot (EIDD) Université de Paris</t>
  </si>
  <si>
    <t>INP</t>
  </si>
  <si>
    <t>Bordeaux INP - ENSEIRB-Matméca</t>
  </si>
  <si>
    <t>ENSCBP - IP Bordeaux</t>
  </si>
  <si>
    <t>ENSEIHT INP Toulouse</t>
  </si>
  <si>
    <t>Grenoble INP - Phelma</t>
  </si>
  <si>
    <t>INSA</t>
  </si>
  <si>
    <t>INSA Lyon</t>
  </si>
  <si>
    <t>INSA Rennes</t>
  </si>
  <si>
    <t>INSA Strasbourg</t>
  </si>
  <si>
    <t>Polytech</t>
  </si>
  <si>
    <t>Polytech Clermont-Ferrand</t>
  </si>
  <si>
    <t>Polytech Grenoble</t>
  </si>
  <si>
    <t>Polytech Lille</t>
  </si>
  <si>
    <t>Polytech Marseille</t>
  </si>
  <si>
    <t>Polytech Orléans</t>
  </si>
  <si>
    <t>UT</t>
  </si>
  <si>
    <t>UTBM - Belfort-Montbéliard</t>
  </si>
  <si>
    <t>UTT - Troyes</t>
  </si>
  <si>
    <t>Arts et Métiers ParisTech</t>
  </si>
  <si>
    <t>Conservatoire National des Arts et Métiers</t>
  </si>
  <si>
    <t>EIDD - Paris</t>
  </si>
  <si>
    <t>ENSAIT - Roubaix</t>
  </si>
  <si>
    <t>ENSEA - Cergy-Pontoise</t>
  </si>
  <si>
    <t>ENSIAME - Valenciennes</t>
  </si>
  <si>
    <t>ENSIL - Limoges</t>
  </si>
  <si>
    <t>ENSMM - Besançon</t>
  </si>
  <si>
    <t>ESIEE Paris - Noisy-le-Grand - Cergy</t>
  </si>
  <si>
    <t>ESME Sudria - Ivry-sur-Seine</t>
  </si>
  <si>
    <t>HEI - Lille</t>
  </si>
  <si>
    <t>ISEN Lille-Brest-Toulon</t>
  </si>
  <si>
    <t xml:space="preserve">Ecole d'ingénieur </t>
  </si>
  <si>
    <t>INSTITUT SUPÉRIEUR DE MÉCANIQUE DE PARIS</t>
  </si>
  <si>
    <t>UNIVERSITÉ DE TECHNOLOGIE DE COMPIÈGNE</t>
  </si>
  <si>
    <t>ECOLE SUPÉRIEURE D'INGÉNIEURS LÉONARD DE VINCI</t>
  </si>
  <si>
    <t>MINES PARISTECH</t>
  </si>
  <si>
    <t>ENSIM ECOLE NATIONALE SUPÉRIEURE DES INGÉNIEURS DU MANS</t>
  </si>
  <si>
    <t>GRENOBLE INP - PHELMA</t>
  </si>
  <si>
    <t>ECOLE NATIONALE SUPERIEURE DE CHIMIE DE MONTPELLIER</t>
  </si>
  <si>
    <t>ENIT</t>
  </si>
  <si>
    <t>ENSEEIHT ECOLE NATIONALE SUPETIEURE D'ELECTROTECHNIQUE</t>
  </si>
  <si>
    <t>UNIVERSITÉ DE TECHNOLOGIE DE TROYES</t>
  </si>
  <si>
    <t>ECOLE DE BIOLOGIE INDUSTRIELLE EBI</t>
  </si>
  <si>
    <t>ECOLE POLYTECHNIQUE DE L UNIVERSITÉ DE NANTES - IRESTE - ISITEM - ESA IGELEC</t>
  </si>
  <si>
    <t>POLYTECH CLERMONT-FERRAND</t>
  </si>
  <si>
    <t>UTBM</t>
  </si>
  <si>
    <t>ESME SUDRIA</t>
  </si>
  <si>
    <t>ECOLE NATIONALE D'INGENIEURS DES TRAVAUX AGRICOLES DE CLERMONT FERRAND</t>
  </si>
  <si>
    <t>ECOLE DES MINES D'ALBI-CARMAUX</t>
  </si>
  <si>
    <t>INSTITUT NATIONAL DES SCIENCES APPLIQUEES DE LYON</t>
  </si>
  <si>
    <t>Groupe/réseau</t>
  </si>
  <si>
    <t>Nom Ecole</t>
  </si>
  <si>
    <t>Type</t>
  </si>
  <si>
    <t>Promo 2022</t>
  </si>
  <si>
    <t>Promo 2023</t>
  </si>
  <si>
    <t>Promo 2024</t>
  </si>
  <si>
    <t>ECE Clermont Auvergne</t>
  </si>
  <si>
    <t>Publique, Grande école</t>
  </si>
  <si>
    <t>ENS Chimie Rennes</t>
  </si>
  <si>
    <t>EEIGM Metz-Nancy</t>
  </si>
  <si>
    <t xml:space="preserve">INP </t>
  </si>
  <si>
    <t>ENS Chimie Montpellier</t>
  </si>
  <si>
    <t>ENSEEIHT Toulouse</t>
  </si>
  <si>
    <t>Bordeaux</t>
  </si>
  <si>
    <t>Phelma Grenoble</t>
  </si>
  <si>
    <t>Supélec</t>
  </si>
  <si>
    <t>Lille</t>
  </si>
  <si>
    <t xml:space="preserve">INSA </t>
  </si>
  <si>
    <t>Lyon</t>
  </si>
  <si>
    <t>Mines/IMT</t>
  </si>
  <si>
    <t>ESIGELEC</t>
  </si>
  <si>
    <t>privée</t>
  </si>
  <si>
    <t>Alès</t>
  </si>
  <si>
    <t>ENSEA Cergy</t>
  </si>
  <si>
    <t>ENSIL-ENSCI</t>
  </si>
  <si>
    <t>Publique, Universitaire</t>
  </si>
  <si>
    <t>ESIX Normandie</t>
  </si>
  <si>
    <t>ENSSAT Lannion</t>
  </si>
  <si>
    <t>Nantes</t>
  </si>
  <si>
    <t>Seatech (Sofia)</t>
  </si>
  <si>
    <t>ESPCI Paris</t>
  </si>
  <si>
    <t>CPE Lyon</t>
  </si>
  <si>
    <t>CESI</t>
  </si>
  <si>
    <t>Privée</t>
  </si>
  <si>
    <t>IPSA Toulouse</t>
  </si>
  <si>
    <t>HEI JUNIA Lille</t>
  </si>
  <si>
    <t>Etranger</t>
  </si>
  <si>
    <t>Université fédérale da Paraíba Brésil (UFPB)</t>
  </si>
  <si>
    <t>Publique</t>
  </si>
  <si>
    <t>École Nationale d’Ingénieurs de Gabès (ENIG)</t>
  </si>
  <si>
    <t>École Nationale d’Ingénieurs de Monastir (ENIM)</t>
  </si>
  <si>
    <t>École Nationale d’Ingénieurs de Sousse (ENIS)</t>
  </si>
  <si>
    <t>École Nationale d’Ingénieurs de Carthage (ENIT)</t>
  </si>
  <si>
    <t>École Nationale d’Ingénieurs de Sfax (ENISfax)</t>
  </si>
  <si>
    <t>École Polytechnique d’Abomey‑Calavi (EPAC)</t>
  </si>
  <si>
    <t>Nombre total d'inscrits en 1A</t>
  </si>
  <si>
    <t xml:space="preserve">% </t>
  </si>
  <si>
    <t>% CIFRE ( pour ingénieurs)</t>
  </si>
  <si>
    <t>Docteurs</t>
  </si>
  <si>
    <t>I-MEP2</t>
  </si>
  <si>
    <t>Poitiers-ENSMA</t>
  </si>
  <si>
    <t>MIMME</t>
  </si>
  <si>
    <t>ENGSYS</t>
  </si>
  <si>
    <t>ED  UTC</t>
  </si>
  <si>
    <t>Compiègne</t>
  </si>
  <si>
    <t>Limoges</t>
  </si>
  <si>
    <t>ED SI</t>
  </si>
  <si>
    <t>Ecoles Doctorales</t>
  </si>
  <si>
    <t>Moyenne</t>
  </si>
  <si>
    <t>Bourgogne-Franche-Comté</t>
  </si>
  <si>
    <t>SPIM</t>
  </si>
  <si>
    <t>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</si>
</sst>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b/>
      <sz val="14"/>
      <color rgb="FF00206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4" fillId="6" borderId="1" xfId="0" applyFont="1" applyFill="1" applyBorder="1"/>
    <xf numFmtId="9" fontId="4" fillId="6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5" fillId="3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9" fontId="0" fillId="0" borderId="0" xfId="0" applyNumberFormat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139700</xdr:rowOff>
    </xdr:from>
    <xdr:to>
      <xdr:col>15</xdr:col>
      <xdr:colOff>583438</xdr:colOff>
      <xdr:row>20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93DD60-90F9-20FF-D116-F39AE4972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520700"/>
          <a:ext cx="12838938" cy="3314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241300</xdr:colOff>
      <xdr:row>6</xdr:row>
      <xdr:rowOff>139700</xdr:rowOff>
    </xdr:from>
    <xdr:ext cx="12611100" cy="74422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EDE5C5-BB7B-BFB5-08DC-59F6B1A11A34}"/>
            </a:ext>
          </a:extLst>
        </xdr:cNvPr>
        <xdr:cNvSpPr txBox="1"/>
      </xdr:nvSpPr>
      <xdr:spPr>
        <a:xfrm>
          <a:off x="1066800" y="1282700"/>
          <a:ext cx="12611100" cy="744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br>
            <a:rPr lang="fr-FR" sz="16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Voici la liste des Ecoles d'ingénieurs dont sont issus les docteurs de l'ED MIMME sur la période concernée :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ENGEES Strasbourg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ENSEIRB-MATMECA Bordeaux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ENSMA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ENSTA Bretagne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IMT Lille Douai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INSA Rouen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ISAT Nevers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Polytech' Nantes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Polytech' Orléans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EEIGM Nancy</a:t>
          </a: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fr-FR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fr-FR" sz="1600" b="1">
              <a:effectLst/>
            </a:rPr>
          </a:br>
          <a:r>
            <a:rPr lang="fr-FR" sz="1600" b="1">
              <a:effectLst/>
            </a:rPr>
            <a:t>Voici les chiffres demandés pour l'ISAE-ENSMA :</a:t>
          </a:r>
          <a:br>
            <a:rPr lang="fr-FR" sz="1600" b="1">
              <a:effectLst/>
            </a:rPr>
          </a:br>
          <a:r>
            <a:rPr lang="fr-FR" sz="1600" b="1">
              <a:effectLst/>
            </a:rPr>
            <a:t>- 2022 : 25 docteurs dont 10 docteurs-ingénieurs (dont 5 Cifre)</a:t>
          </a:r>
          <a:br>
            <a:rPr lang="fr-FR" sz="1600" b="1">
              <a:effectLst/>
            </a:rPr>
          </a:br>
          <a:r>
            <a:rPr lang="fr-FR" sz="1600" b="1">
              <a:effectLst/>
            </a:rPr>
            <a:t>- 2023 : 18 docteurs dont 11 docteurs-ingénieurs (dont 6 Cifre)</a:t>
          </a:r>
          <a:br>
            <a:rPr lang="fr-FR" sz="1600" b="1">
              <a:effectLst/>
            </a:rPr>
          </a:br>
          <a:r>
            <a:rPr lang="fr-FR" sz="1600" b="1">
              <a:effectLst/>
            </a:rPr>
            <a:t>- 2024 : 31 docteurs dont 17 docteurs-ingénieurs (dont 8 Cifre)</a:t>
          </a:r>
          <a:br>
            <a:rPr lang="fr-FR" sz="1600" b="1">
              <a:effectLst/>
            </a:rPr>
          </a:br>
          <a:br>
            <a:rPr lang="fr-FR" sz="1600" b="1">
              <a:effectLst/>
            </a:rPr>
          </a:br>
          <a:r>
            <a:rPr lang="fr-FR" sz="1600" b="1">
              <a:effectLst/>
            </a:rPr>
            <a:t>Ce sont les chiffres pour la partie ISAE-ENSMA de l'ED MIMME. Je n'ai pas les statistiques pour l'Université de Poitiers, qui est dans la même ED.</a:t>
          </a:r>
          <a:br>
            <a:rPr lang="fr-FR" sz="1600" b="1">
              <a:effectLst/>
            </a:rPr>
          </a:br>
          <a:endParaRPr lang="fr-FR" sz="1600" b="1">
            <a:effectLst/>
          </a:endParaRPr>
        </a:p>
        <a:p>
          <a:endParaRPr lang="fr-FR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B9EA55-4D2C-1841-BBF7-393136D3A31F}" name="Tableau1" displayName="Tableau1" ref="B4:G35" totalsRowCount="1">
  <autoFilter ref="B4:G34" xr:uid="{00000000-0009-0000-0100-000001000000}"/>
  <tableColumns count="6">
    <tableColumn id="1" xr3:uid="{C1E69E32-4DFE-0A47-BEBC-EA0EECBA8742}" name="Groupe/réseau"/>
    <tableColumn id="6" xr3:uid="{2032192C-A9B7-C148-B7E4-2CBA28058301}" name="Nom Ecole"/>
    <tableColumn id="2" xr3:uid="{D3268E7B-3B4D-DE4D-A591-B721E7B894FF}" name="Type"/>
    <tableColumn id="3" xr3:uid="{1046A2A5-CFE0-E14A-BFEA-7DEC859D6FAF}" name="Promo 2022" totalsRowFunction="custom" dataDxfId="5" totalsRowDxfId="4">
      <totalsRowFormula>SUM(Tableau1[Promo 2022])</totalsRowFormula>
    </tableColumn>
    <tableColumn id="4" xr3:uid="{71D3C0FC-2C09-6E40-B5F3-A14E32D5C6A8}" name="Promo 2023" totalsRowFunction="custom" dataDxfId="3" totalsRowDxfId="2">
      <totalsRowFormula>SUM(Tableau1[Promo 2023])</totalsRowFormula>
    </tableColumn>
    <tableColumn id="5" xr3:uid="{841E2D50-3C0B-8D49-B0AD-64B350EBE093}" name="Promo 2024" totalsRowFunction="custom" dataDxfId="1" totalsRowDxfId="0">
      <totalsRowFormula>SUM(Tableau1[Promo 2024])</totalsRow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2A0E-01EB-D947-8820-FE11EE243E8A}">
  <dimension ref="B2:G11"/>
  <sheetViews>
    <sheetView workbookViewId="0">
      <selection activeCell="B15" sqref="B15"/>
    </sheetView>
  </sheetViews>
  <sheetFormatPr baseColWidth="10" defaultRowHeight="15" x14ac:dyDescent="0.2"/>
  <cols>
    <col min="2" max="2" width="27.6640625" customWidth="1"/>
    <col min="3" max="3" width="19.5" customWidth="1"/>
    <col min="4" max="4" width="20" customWidth="1"/>
    <col min="5" max="5" width="30.6640625" customWidth="1"/>
  </cols>
  <sheetData>
    <row r="2" spans="2:7" ht="19" x14ac:dyDescent="0.25">
      <c r="B2" s="24"/>
      <c r="C2" s="25" t="s">
        <v>122</v>
      </c>
      <c r="D2" s="25" t="s">
        <v>9</v>
      </c>
      <c r="E2" s="25" t="s">
        <v>112</v>
      </c>
    </row>
    <row r="3" spans="2:7" ht="19" x14ac:dyDescent="0.25">
      <c r="B3" s="28" t="s">
        <v>83</v>
      </c>
      <c r="C3" s="28" t="s">
        <v>114</v>
      </c>
      <c r="D3" s="26">
        <v>0.46</v>
      </c>
      <c r="E3" s="26">
        <v>0.31</v>
      </c>
    </row>
    <row r="4" spans="2:7" ht="19" x14ac:dyDescent="0.25">
      <c r="B4" s="28" t="s">
        <v>115</v>
      </c>
      <c r="C4" s="28" t="s">
        <v>116</v>
      </c>
      <c r="D4" s="26">
        <v>0.51</v>
      </c>
      <c r="E4" s="26">
        <v>0.5</v>
      </c>
      <c r="G4" s="19"/>
    </row>
    <row r="5" spans="2:7" ht="19" x14ac:dyDescent="0.25">
      <c r="B5" s="28" t="s">
        <v>81</v>
      </c>
      <c r="C5" s="28" t="s">
        <v>117</v>
      </c>
      <c r="D5" s="26">
        <v>0.25</v>
      </c>
      <c r="E5" s="26">
        <v>0.36</v>
      </c>
    </row>
    <row r="6" spans="2:7" ht="19" x14ac:dyDescent="0.25">
      <c r="B6" s="28" t="s">
        <v>119</v>
      </c>
      <c r="C6" s="28" t="s">
        <v>118</v>
      </c>
      <c r="D6" s="26">
        <v>0.31</v>
      </c>
      <c r="E6" s="26">
        <v>0.35</v>
      </c>
    </row>
    <row r="7" spans="2:7" ht="19" x14ac:dyDescent="0.25">
      <c r="B7" s="28" t="s">
        <v>120</v>
      </c>
      <c r="C7" s="28" t="s">
        <v>121</v>
      </c>
      <c r="D7" s="26">
        <v>0.33</v>
      </c>
      <c r="E7" s="26">
        <v>0.2</v>
      </c>
    </row>
    <row r="8" spans="2:7" ht="19" x14ac:dyDescent="0.25">
      <c r="B8" s="28" t="s">
        <v>93</v>
      </c>
      <c r="C8" s="28" t="s">
        <v>126</v>
      </c>
      <c r="D8" s="26">
        <v>0.39</v>
      </c>
      <c r="E8" s="26"/>
    </row>
    <row r="9" spans="2:7" ht="19" x14ac:dyDescent="0.25">
      <c r="B9" s="28" t="s">
        <v>124</v>
      </c>
      <c r="C9" s="28" t="s">
        <v>125</v>
      </c>
      <c r="D9" s="26">
        <v>7.0000000000000007E-2</v>
      </c>
      <c r="E9" s="26"/>
    </row>
    <row r="10" spans="2:7" ht="19" x14ac:dyDescent="0.25">
      <c r="B10" s="27"/>
      <c r="C10" s="29" t="s">
        <v>123</v>
      </c>
      <c r="D10" s="30">
        <f>AVERAGE(D3:D9)</f>
        <v>0.33142857142857141</v>
      </c>
      <c r="E10" s="30">
        <f>AVERAGE(E3:E7)</f>
        <v>0.34399999999999997</v>
      </c>
    </row>
    <row r="11" spans="2:7" x14ac:dyDescent="0.2">
      <c r="E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D3BD-7C10-F840-9E71-0581C538871C}">
  <dimension ref="A1"/>
  <sheetViews>
    <sheetView tabSelected="1" workbookViewId="0">
      <selection activeCell="E26" sqref="E26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E562-F852-2A4E-A4A9-DAC443F91DD3}">
  <dimension ref="A1:K62"/>
  <sheetViews>
    <sheetView zoomScale="104" workbookViewId="0">
      <selection activeCell="C7" sqref="C7"/>
    </sheetView>
  </sheetViews>
  <sheetFormatPr baseColWidth="10" defaultColWidth="9.1640625" defaultRowHeight="19" x14ac:dyDescent="0.25"/>
  <cols>
    <col min="1" max="1" width="17" style="4" customWidth="1"/>
    <col min="2" max="2" width="26.83203125" style="4" customWidth="1"/>
    <col min="3" max="3" width="70.83203125" style="4" customWidth="1"/>
    <col min="4" max="4" width="16.5" style="4" customWidth="1"/>
    <col min="5" max="5" width="14.83203125" style="4" customWidth="1"/>
    <col min="6" max="6" width="14.1640625" style="4" customWidth="1"/>
    <col min="7" max="7" width="13.33203125" style="4" customWidth="1"/>
    <col min="8" max="8" width="12.5" style="4" customWidth="1"/>
    <col min="9" max="9" width="10.6640625" style="4" customWidth="1"/>
    <col min="10" max="10" width="17.6640625" style="4" customWidth="1"/>
    <col min="11" max="11" width="14.5" style="4" customWidth="1"/>
    <col min="12" max="256" width="39.83203125" style="4" customWidth="1"/>
    <col min="257" max="257" width="17" style="4" customWidth="1"/>
    <col min="258" max="258" width="26.83203125" style="4" customWidth="1"/>
    <col min="259" max="259" width="70.83203125" style="4" customWidth="1"/>
    <col min="260" max="260" width="16.5" style="4" customWidth="1"/>
    <col min="261" max="261" width="14.83203125" style="4" customWidth="1"/>
    <col min="262" max="262" width="14.1640625" style="4" customWidth="1"/>
    <col min="263" max="263" width="13.33203125" style="4" customWidth="1"/>
    <col min="264" max="264" width="12.5" style="4" customWidth="1"/>
    <col min="265" max="265" width="10.6640625" style="4" customWidth="1"/>
    <col min="266" max="266" width="17.6640625" style="4" customWidth="1"/>
    <col min="267" max="267" width="14.5" style="4" customWidth="1"/>
    <col min="268" max="512" width="39.83203125" style="4" customWidth="1"/>
    <col min="513" max="513" width="17" style="4" customWidth="1"/>
    <col min="514" max="514" width="26.83203125" style="4" customWidth="1"/>
    <col min="515" max="515" width="70.83203125" style="4" customWidth="1"/>
    <col min="516" max="516" width="16.5" style="4" customWidth="1"/>
    <col min="517" max="517" width="14.83203125" style="4" customWidth="1"/>
    <col min="518" max="518" width="14.1640625" style="4" customWidth="1"/>
    <col min="519" max="519" width="13.33203125" style="4" customWidth="1"/>
    <col min="520" max="520" width="12.5" style="4" customWidth="1"/>
    <col min="521" max="521" width="10.6640625" style="4" customWidth="1"/>
    <col min="522" max="522" width="17.6640625" style="4" customWidth="1"/>
    <col min="523" max="523" width="14.5" style="4" customWidth="1"/>
    <col min="524" max="768" width="39.83203125" style="4" customWidth="1"/>
    <col min="769" max="769" width="17" style="4" customWidth="1"/>
    <col min="770" max="770" width="26.83203125" style="4" customWidth="1"/>
    <col min="771" max="771" width="70.83203125" style="4" customWidth="1"/>
    <col min="772" max="772" width="16.5" style="4" customWidth="1"/>
    <col min="773" max="773" width="14.83203125" style="4" customWidth="1"/>
    <col min="774" max="774" width="14.1640625" style="4" customWidth="1"/>
    <col min="775" max="775" width="13.33203125" style="4" customWidth="1"/>
    <col min="776" max="776" width="12.5" style="4" customWidth="1"/>
    <col min="777" max="777" width="10.6640625" style="4" customWidth="1"/>
    <col min="778" max="778" width="17.6640625" style="4" customWidth="1"/>
    <col min="779" max="779" width="14.5" style="4" customWidth="1"/>
    <col min="780" max="1024" width="39.83203125" style="4" customWidth="1"/>
    <col min="1025" max="1025" width="17" style="4" customWidth="1"/>
    <col min="1026" max="1026" width="26.83203125" style="4" customWidth="1"/>
    <col min="1027" max="1027" width="70.83203125" style="4" customWidth="1"/>
    <col min="1028" max="1028" width="16.5" style="4" customWidth="1"/>
    <col min="1029" max="1029" width="14.83203125" style="4" customWidth="1"/>
    <col min="1030" max="1030" width="14.1640625" style="4" customWidth="1"/>
    <col min="1031" max="1031" width="13.33203125" style="4" customWidth="1"/>
    <col min="1032" max="1032" width="12.5" style="4" customWidth="1"/>
    <col min="1033" max="1033" width="10.6640625" style="4" customWidth="1"/>
    <col min="1034" max="1034" width="17.6640625" style="4" customWidth="1"/>
    <col min="1035" max="1035" width="14.5" style="4" customWidth="1"/>
    <col min="1036" max="1280" width="39.83203125" style="4" customWidth="1"/>
    <col min="1281" max="1281" width="17" style="4" customWidth="1"/>
    <col min="1282" max="1282" width="26.83203125" style="4" customWidth="1"/>
    <col min="1283" max="1283" width="70.83203125" style="4" customWidth="1"/>
    <col min="1284" max="1284" width="16.5" style="4" customWidth="1"/>
    <col min="1285" max="1285" width="14.83203125" style="4" customWidth="1"/>
    <col min="1286" max="1286" width="14.1640625" style="4" customWidth="1"/>
    <col min="1287" max="1287" width="13.33203125" style="4" customWidth="1"/>
    <col min="1288" max="1288" width="12.5" style="4" customWidth="1"/>
    <col min="1289" max="1289" width="10.6640625" style="4" customWidth="1"/>
    <col min="1290" max="1290" width="17.6640625" style="4" customWidth="1"/>
    <col min="1291" max="1291" width="14.5" style="4" customWidth="1"/>
    <col min="1292" max="1536" width="39.83203125" style="4" customWidth="1"/>
    <col min="1537" max="1537" width="17" style="4" customWidth="1"/>
    <col min="1538" max="1538" width="26.83203125" style="4" customWidth="1"/>
    <col min="1539" max="1539" width="70.83203125" style="4" customWidth="1"/>
    <col min="1540" max="1540" width="16.5" style="4" customWidth="1"/>
    <col min="1541" max="1541" width="14.83203125" style="4" customWidth="1"/>
    <col min="1542" max="1542" width="14.1640625" style="4" customWidth="1"/>
    <col min="1543" max="1543" width="13.33203125" style="4" customWidth="1"/>
    <col min="1544" max="1544" width="12.5" style="4" customWidth="1"/>
    <col min="1545" max="1545" width="10.6640625" style="4" customWidth="1"/>
    <col min="1546" max="1546" width="17.6640625" style="4" customWidth="1"/>
    <col min="1547" max="1547" width="14.5" style="4" customWidth="1"/>
    <col min="1548" max="1792" width="39.83203125" style="4" customWidth="1"/>
    <col min="1793" max="1793" width="17" style="4" customWidth="1"/>
    <col min="1794" max="1794" width="26.83203125" style="4" customWidth="1"/>
    <col min="1795" max="1795" width="70.83203125" style="4" customWidth="1"/>
    <col min="1796" max="1796" width="16.5" style="4" customWidth="1"/>
    <col min="1797" max="1797" width="14.83203125" style="4" customWidth="1"/>
    <col min="1798" max="1798" width="14.1640625" style="4" customWidth="1"/>
    <col min="1799" max="1799" width="13.33203125" style="4" customWidth="1"/>
    <col min="1800" max="1800" width="12.5" style="4" customWidth="1"/>
    <col min="1801" max="1801" width="10.6640625" style="4" customWidth="1"/>
    <col min="1802" max="1802" width="17.6640625" style="4" customWidth="1"/>
    <col min="1803" max="1803" width="14.5" style="4" customWidth="1"/>
    <col min="1804" max="2048" width="39.83203125" style="4" customWidth="1"/>
    <col min="2049" max="2049" width="17" style="4" customWidth="1"/>
    <col min="2050" max="2050" width="26.83203125" style="4" customWidth="1"/>
    <col min="2051" max="2051" width="70.83203125" style="4" customWidth="1"/>
    <col min="2052" max="2052" width="16.5" style="4" customWidth="1"/>
    <col min="2053" max="2053" width="14.83203125" style="4" customWidth="1"/>
    <col min="2054" max="2054" width="14.1640625" style="4" customWidth="1"/>
    <col min="2055" max="2055" width="13.33203125" style="4" customWidth="1"/>
    <col min="2056" max="2056" width="12.5" style="4" customWidth="1"/>
    <col min="2057" max="2057" width="10.6640625" style="4" customWidth="1"/>
    <col min="2058" max="2058" width="17.6640625" style="4" customWidth="1"/>
    <col min="2059" max="2059" width="14.5" style="4" customWidth="1"/>
    <col min="2060" max="2304" width="39.83203125" style="4" customWidth="1"/>
    <col min="2305" max="2305" width="17" style="4" customWidth="1"/>
    <col min="2306" max="2306" width="26.83203125" style="4" customWidth="1"/>
    <col min="2307" max="2307" width="70.83203125" style="4" customWidth="1"/>
    <col min="2308" max="2308" width="16.5" style="4" customWidth="1"/>
    <col min="2309" max="2309" width="14.83203125" style="4" customWidth="1"/>
    <col min="2310" max="2310" width="14.1640625" style="4" customWidth="1"/>
    <col min="2311" max="2311" width="13.33203125" style="4" customWidth="1"/>
    <col min="2312" max="2312" width="12.5" style="4" customWidth="1"/>
    <col min="2313" max="2313" width="10.6640625" style="4" customWidth="1"/>
    <col min="2314" max="2314" width="17.6640625" style="4" customWidth="1"/>
    <col min="2315" max="2315" width="14.5" style="4" customWidth="1"/>
    <col min="2316" max="2560" width="39.83203125" style="4" customWidth="1"/>
    <col min="2561" max="2561" width="17" style="4" customWidth="1"/>
    <col min="2562" max="2562" width="26.83203125" style="4" customWidth="1"/>
    <col min="2563" max="2563" width="70.83203125" style="4" customWidth="1"/>
    <col min="2564" max="2564" width="16.5" style="4" customWidth="1"/>
    <col min="2565" max="2565" width="14.83203125" style="4" customWidth="1"/>
    <col min="2566" max="2566" width="14.1640625" style="4" customWidth="1"/>
    <col min="2567" max="2567" width="13.33203125" style="4" customWidth="1"/>
    <col min="2568" max="2568" width="12.5" style="4" customWidth="1"/>
    <col min="2569" max="2569" width="10.6640625" style="4" customWidth="1"/>
    <col min="2570" max="2570" width="17.6640625" style="4" customWidth="1"/>
    <col min="2571" max="2571" width="14.5" style="4" customWidth="1"/>
    <col min="2572" max="2816" width="39.83203125" style="4" customWidth="1"/>
    <col min="2817" max="2817" width="17" style="4" customWidth="1"/>
    <col min="2818" max="2818" width="26.83203125" style="4" customWidth="1"/>
    <col min="2819" max="2819" width="70.83203125" style="4" customWidth="1"/>
    <col min="2820" max="2820" width="16.5" style="4" customWidth="1"/>
    <col min="2821" max="2821" width="14.83203125" style="4" customWidth="1"/>
    <col min="2822" max="2822" width="14.1640625" style="4" customWidth="1"/>
    <col min="2823" max="2823" width="13.33203125" style="4" customWidth="1"/>
    <col min="2824" max="2824" width="12.5" style="4" customWidth="1"/>
    <col min="2825" max="2825" width="10.6640625" style="4" customWidth="1"/>
    <col min="2826" max="2826" width="17.6640625" style="4" customWidth="1"/>
    <col min="2827" max="2827" width="14.5" style="4" customWidth="1"/>
    <col min="2828" max="3072" width="39.83203125" style="4" customWidth="1"/>
    <col min="3073" max="3073" width="17" style="4" customWidth="1"/>
    <col min="3074" max="3074" width="26.83203125" style="4" customWidth="1"/>
    <col min="3075" max="3075" width="70.83203125" style="4" customWidth="1"/>
    <col min="3076" max="3076" width="16.5" style="4" customWidth="1"/>
    <col min="3077" max="3077" width="14.83203125" style="4" customWidth="1"/>
    <col min="3078" max="3078" width="14.1640625" style="4" customWidth="1"/>
    <col min="3079" max="3079" width="13.33203125" style="4" customWidth="1"/>
    <col min="3080" max="3080" width="12.5" style="4" customWidth="1"/>
    <col min="3081" max="3081" width="10.6640625" style="4" customWidth="1"/>
    <col min="3082" max="3082" width="17.6640625" style="4" customWidth="1"/>
    <col min="3083" max="3083" width="14.5" style="4" customWidth="1"/>
    <col min="3084" max="3328" width="39.83203125" style="4" customWidth="1"/>
    <col min="3329" max="3329" width="17" style="4" customWidth="1"/>
    <col min="3330" max="3330" width="26.83203125" style="4" customWidth="1"/>
    <col min="3331" max="3331" width="70.83203125" style="4" customWidth="1"/>
    <col min="3332" max="3332" width="16.5" style="4" customWidth="1"/>
    <col min="3333" max="3333" width="14.83203125" style="4" customWidth="1"/>
    <col min="3334" max="3334" width="14.1640625" style="4" customWidth="1"/>
    <col min="3335" max="3335" width="13.33203125" style="4" customWidth="1"/>
    <col min="3336" max="3336" width="12.5" style="4" customWidth="1"/>
    <col min="3337" max="3337" width="10.6640625" style="4" customWidth="1"/>
    <col min="3338" max="3338" width="17.6640625" style="4" customWidth="1"/>
    <col min="3339" max="3339" width="14.5" style="4" customWidth="1"/>
    <col min="3340" max="3584" width="39.83203125" style="4" customWidth="1"/>
    <col min="3585" max="3585" width="17" style="4" customWidth="1"/>
    <col min="3586" max="3586" width="26.83203125" style="4" customWidth="1"/>
    <col min="3587" max="3587" width="70.83203125" style="4" customWidth="1"/>
    <col min="3588" max="3588" width="16.5" style="4" customWidth="1"/>
    <col min="3589" max="3589" width="14.83203125" style="4" customWidth="1"/>
    <col min="3590" max="3590" width="14.1640625" style="4" customWidth="1"/>
    <col min="3591" max="3591" width="13.33203125" style="4" customWidth="1"/>
    <col min="3592" max="3592" width="12.5" style="4" customWidth="1"/>
    <col min="3593" max="3593" width="10.6640625" style="4" customWidth="1"/>
    <col min="3594" max="3594" width="17.6640625" style="4" customWidth="1"/>
    <col min="3595" max="3595" width="14.5" style="4" customWidth="1"/>
    <col min="3596" max="3840" width="39.83203125" style="4" customWidth="1"/>
    <col min="3841" max="3841" width="17" style="4" customWidth="1"/>
    <col min="3842" max="3842" width="26.83203125" style="4" customWidth="1"/>
    <col min="3843" max="3843" width="70.83203125" style="4" customWidth="1"/>
    <col min="3844" max="3844" width="16.5" style="4" customWidth="1"/>
    <col min="3845" max="3845" width="14.83203125" style="4" customWidth="1"/>
    <col min="3846" max="3846" width="14.1640625" style="4" customWidth="1"/>
    <col min="3847" max="3847" width="13.33203125" style="4" customWidth="1"/>
    <col min="3848" max="3848" width="12.5" style="4" customWidth="1"/>
    <col min="3849" max="3849" width="10.6640625" style="4" customWidth="1"/>
    <col min="3850" max="3850" width="17.6640625" style="4" customWidth="1"/>
    <col min="3851" max="3851" width="14.5" style="4" customWidth="1"/>
    <col min="3852" max="4096" width="39.83203125" style="4" customWidth="1"/>
    <col min="4097" max="4097" width="17" style="4" customWidth="1"/>
    <col min="4098" max="4098" width="26.83203125" style="4" customWidth="1"/>
    <col min="4099" max="4099" width="70.83203125" style="4" customWidth="1"/>
    <col min="4100" max="4100" width="16.5" style="4" customWidth="1"/>
    <col min="4101" max="4101" width="14.83203125" style="4" customWidth="1"/>
    <col min="4102" max="4102" width="14.1640625" style="4" customWidth="1"/>
    <col min="4103" max="4103" width="13.33203125" style="4" customWidth="1"/>
    <col min="4104" max="4104" width="12.5" style="4" customWidth="1"/>
    <col min="4105" max="4105" width="10.6640625" style="4" customWidth="1"/>
    <col min="4106" max="4106" width="17.6640625" style="4" customWidth="1"/>
    <col min="4107" max="4107" width="14.5" style="4" customWidth="1"/>
    <col min="4108" max="4352" width="39.83203125" style="4" customWidth="1"/>
    <col min="4353" max="4353" width="17" style="4" customWidth="1"/>
    <col min="4354" max="4354" width="26.83203125" style="4" customWidth="1"/>
    <col min="4355" max="4355" width="70.83203125" style="4" customWidth="1"/>
    <col min="4356" max="4356" width="16.5" style="4" customWidth="1"/>
    <col min="4357" max="4357" width="14.83203125" style="4" customWidth="1"/>
    <col min="4358" max="4358" width="14.1640625" style="4" customWidth="1"/>
    <col min="4359" max="4359" width="13.33203125" style="4" customWidth="1"/>
    <col min="4360" max="4360" width="12.5" style="4" customWidth="1"/>
    <col min="4361" max="4361" width="10.6640625" style="4" customWidth="1"/>
    <col min="4362" max="4362" width="17.6640625" style="4" customWidth="1"/>
    <col min="4363" max="4363" width="14.5" style="4" customWidth="1"/>
    <col min="4364" max="4608" width="39.83203125" style="4" customWidth="1"/>
    <col min="4609" max="4609" width="17" style="4" customWidth="1"/>
    <col min="4610" max="4610" width="26.83203125" style="4" customWidth="1"/>
    <col min="4611" max="4611" width="70.83203125" style="4" customWidth="1"/>
    <col min="4612" max="4612" width="16.5" style="4" customWidth="1"/>
    <col min="4613" max="4613" width="14.83203125" style="4" customWidth="1"/>
    <col min="4614" max="4614" width="14.1640625" style="4" customWidth="1"/>
    <col min="4615" max="4615" width="13.33203125" style="4" customWidth="1"/>
    <col min="4616" max="4616" width="12.5" style="4" customWidth="1"/>
    <col min="4617" max="4617" width="10.6640625" style="4" customWidth="1"/>
    <col min="4618" max="4618" width="17.6640625" style="4" customWidth="1"/>
    <col min="4619" max="4619" width="14.5" style="4" customWidth="1"/>
    <col min="4620" max="4864" width="39.83203125" style="4" customWidth="1"/>
    <col min="4865" max="4865" width="17" style="4" customWidth="1"/>
    <col min="4866" max="4866" width="26.83203125" style="4" customWidth="1"/>
    <col min="4867" max="4867" width="70.83203125" style="4" customWidth="1"/>
    <col min="4868" max="4868" width="16.5" style="4" customWidth="1"/>
    <col min="4869" max="4869" width="14.83203125" style="4" customWidth="1"/>
    <col min="4870" max="4870" width="14.1640625" style="4" customWidth="1"/>
    <col min="4871" max="4871" width="13.33203125" style="4" customWidth="1"/>
    <col min="4872" max="4872" width="12.5" style="4" customWidth="1"/>
    <col min="4873" max="4873" width="10.6640625" style="4" customWidth="1"/>
    <col min="4874" max="4874" width="17.6640625" style="4" customWidth="1"/>
    <col min="4875" max="4875" width="14.5" style="4" customWidth="1"/>
    <col min="4876" max="5120" width="39.83203125" style="4" customWidth="1"/>
    <col min="5121" max="5121" width="17" style="4" customWidth="1"/>
    <col min="5122" max="5122" width="26.83203125" style="4" customWidth="1"/>
    <col min="5123" max="5123" width="70.83203125" style="4" customWidth="1"/>
    <col min="5124" max="5124" width="16.5" style="4" customWidth="1"/>
    <col min="5125" max="5125" width="14.83203125" style="4" customWidth="1"/>
    <col min="5126" max="5126" width="14.1640625" style="4" customWidth="1"/>
    <col min="5127" max="5127" width="13.33203125" style="4" customWidth="1"/>
    <col min="5128" max="5128" width="12.5" style="4" customWidth="1"/>
    <col min="5129" max="5129" width="10.6640625" style="4" customWidth="1"/>
    <col min="5130" max="5130" width="17.6640625" style="4" customWidth="1"/>
    <col min="5131" max="5131" width="14.5" style="4" customWidth="1"/>
    <col min="5132" max="5376" width="39.83203125" style="4" customWidth="1"/>
    <col min="5377" max="5377" width="17" style="4" customWidth="1"/>
    <col min="5378" max="5378" width="26.83203125" style="4" customWidth="1"/>
    <col min="5379" max="5379" width="70.83203125" style="4" customWidth="1"/>
    <col min="5380" max="5380" width="16.5" style="4" customWidth="1"/>
    <col min="5381" max="5381" width="14.83203125" style="4" customWidth="1"/>
    <col min="5382" max="5382" width="14.1640625" style="4" customWidth="1"/>
    <col min="5383" max="5383" width="13.33203125" style="4" customWidth="1"/>
    <col min="5384" max="5384" width="12.5" style="4" customWidth="1"/>
    <col min="5385" max="5385" width="10.6640625" style="4" customWidth="1"/>
    <col min="5386" max="5386" width="17.6640625" style="4" customWidth="1"/>
    <col min="5387" max="5387" width="14.5" style="4" customWidth="1"/>
    <col min="5388" max="5632" width="39.83203125" style="4" customWidth="1"/>
    <col min="5633" max="5633" width="17" style="4" customWidth="1"/>
    <col min="5634" max="5634" width="26.83203125" style="4" customWidth="1"/>
    <col min="5635" max="5635" width="70.83203125" style="4" customWidth="1"/>
    <col min="5636" max="5636" width="16.5" style="4" customWidth="1"/>
    <col min="5637" max="5637" width="14.83203125" style="4" customWidth="1"/>
    <col min="5638" max="5638" width="14.1640625" style="4" customWidth="1"/>
    <col min="5639" max="5639" width="13.33203125" style="4" customWidth="1"/>
    <col min="5640" max="5640" width="12.5" style="4" customWidth="1"/>
    <col min="5641" max="5641" width="10.6640625" style="4" customWidth="1"/>
    <col min="5642" max="5642" width="17.6640625" style="4" customWidth="1"/>
    <col min="5643" max="5643" width="14.5" style="4" customWidth="1"/>
    <col min="5644" max="5888" width="39.83203125" style="4" customWidth="1"/>
    <col min="5889" max="5889" width="17" style="4" customWidth="1"/>
    <col min="5890" max="5890" width="26.83203125" style="4" customWidth="1"/>
    <col min="5891" max="5891" width="70.83203125" style="4" customWidth="1"/>
    <col min="5892" max="5892" width="16.5" style="4" customWidth="1"/>
    <col min="5893" max="5893" width="14.83203125" style="4" customWidth="1"/>
    <col min="5894" max="5894" width="14.1640625" style="4" customWidth="1"/>
    <col min="5895" max="5895" width="13.33203125" style="4" customWidth="1"/>
    <col min="5896" max="5896" width="12.5" style="4" customWidth="1"/>
    <col min="5897" max="5897" width="10.6640625" style="4" customWidth="1"/>
    <col min="5898" max="5898" width="17.6640625" style="4" customWidth="1"/>
    <col min="5899" max="5899" width="14.5" style="4" customWidth="1"/>
    <col min="5900" max="6144" width="39.83203125" style="4" customWidth="1"/>
    <col min="6145" max="6145" width="17" style="4" customWidth="1"/>
    <col min="6146" max="6146" width="26.83203125" style="4" customWidth="1"/>
    <col min="6147" max="6147" width="70.83203125" style="4" customWidth="1"/>
    <col min="6148" max="6148" width="16.5" style="4" customWidth="1"/>
    <col min="6149" max="6149" width="14.83203125" style="4" customWidth="1"/>
    <col min="6150" max="6150" width="14.1640625" style="4" customWidth="1"/>
    <col min="6151" max="6151" width="13.33203125" style="4" customWidth="1"/>
    <col min="6152" max="6152" width="12.5" style="4" customWidth="1"/>
    <col min="6153" max="6153" width="10.6640625" style="4" customWidth="1"/>
    <col min="6154" max="6154" width="17.6640625" style="4" customWidth="1"/>
    <col min="6155" max="6155" width="14.5" style="4" customWidth="1"/>
    <col min="6156" max="6400" width="39.83203125" style="4" customWidth="1"/>
    <col min="6401" max="6401" width="17" style="4" customWidth="1"/>
    <col min="6402" max="6402" width="26.83203125" style="4" customWidth="1"/>
    <col min="6403" max="6403" width="70.83203125" style="4" customWidth="1"/>
    <col min="6404" max="6404" width="16.5" style="4" customWidth="1"/>
    <col min="6405" max="6405" width="14.83203125" style="4" customWidth="1"/>
    <col min="6406" max="6406" width="14.1640625" style="4" customWidth="1"/>
    <col min="6407" max="6407" width="13.33203125" style="4" customWidth="1"/>
    <col min="6408" max="6408" width="12.5" style="4" customWidth="1"/>
    <col min="6409" max="6409" width="10.6640625" style="4" customWidth="1"/>
    <col min="6410" max="6410" width="17.6640625" style="4" customWidth="1"/>
    <col min="6411" max="6411" width="14.5" style="4" customWidth="1"/>
    <col min="6412" max="6656" width="39.83203125" style="4" customWidth="1"/>
    <col min="6657" max="6657" width="17" style="4" customWidth="1"/>
    <col min="6658" max="6658" width="26.83203125" style="4" customWidth="1"/>
    <col min="6659" max="6659" width="70.83203125" style="4" customWidth="1"/>
    <col min="6660" max="6660" width="16.5" style="4" customWidth="1"/>
    <col min="6661" max="6661" width="14.83203125" style="4" customWidth="1"/>
    <col min="6662" max="6662" width="14.1640625" style="4" customWidth="1"/>
    <col min="6663" max="6663" width="13.33203125" style="4" customWidth="1"/>
    <col min="6664" max="6664" width="12.5" style="4" customWidth="1"/>
    <col min="6665" max="6665" width="10.6640625" style="4" customWidth="1"/>
    <col min="6666" max="6666" width="17.6640625" style="4" customWidth="1"/>
    <col min="6667" max="6667" width="14.5" style="4" customWidth="1"/>
    <col min="6668" max="6912" width="39.83203125" style="4" customWidth="1"/>
    <col min="6913" max="6913" width="17" style="4" customWidth="1"/>
    <col min="6914" max="6914" width="26.83203125" style="4" customWidth="1"/>
    <col min="6915" max="6915" width="70.83203125" style="4" customWidth="1"/>
    <col min="6916" max="6916" width="16.5" style="4" customWidth="1"/>
    <col min="6917" max="6917" width="14.83203125" style="4" customWidth="1"/>
    <col min="6918" max="6918" width="14.1640625" style="4" customWidth="1"/>
    <col min="6919" max="6919" width="13.33203125" style="4" customWidth="1"/>
    <col min="6920" max="6920" width="12.5" style="4" customWidth="1"/>
    <col min="6921" max="6921" width="10.6640625" style="4" customWidth="1"/>
    <col min="6922" max="6922" width="17.6640625" style="4" customWidth="1"/>
    <col min="6923" max="6923" width="14.5" style="4" customWidth="1"/>
    <col min="6924" max="7168" width="39.83203125" style="4" customWidth="1"/>
    <col min="7169" max="7169" width="17" style="4" customWidth="1"/>
    <col min="7170" max="7170" width="26.83203125" style="4" customWidth="1"/>
    <col min="7171" max="7171" width="70.83203125" style="4" customWidth="1"/>
    <col min="7172" max="7172" width="16.5" style="4" customWidth="1"/>
    <col min="7173" max="7173" width="14.83203125" style="4" customWidth="1"/>
    <col min="7174" max="7174" width="14.1640625" style="4" customWidth="1"/>
    <col min="7175" max="7175" width="13.33203125" style="4" customWidth="1"/>
    <col min="7176" max="7176" width="12.5" style="4" customWidth="1"/>
    <col min="7177" max="7177" width="10.6640625" style="4" customWidth="1"/>
    <col min="7178" max="7178" width="17.6640625" style="4" customWidth="1"/>
    <col min="7179" max="7179" width="14.5" style="4" customWidth="1"/>
    <col min="7180" max="7424" width="39.83203125" style="4" customWidth="1"/>
    <col min="7425" max="7425" width="17" style="4" customWidth="1"/>
    <col min="7426" max="7426" width="26.83203125" style="4" customWidth="1"/>
    <col min="7427" max="7427" width="70.83203125" style="4" customWidth="1"/>
    <col min="7428" max="7428" width="16.5" style="4" customWidth="1"/>
    <col min="7429" max="7429" width="14.83203125" style="4" customWidth="1"/>
    <col min="7430" max="7430" width="14.1640625" style="4" customWidth="1"/>
    <col min="7431" max="7431" width="13.33203125" style="4" customWidth="1"/>
    <col min="7432" max="7432" width="12.5" style="4" customWidth="1"/>
    <col min="7433" max="7433" width="10.6640625" style="4" customWidth="1"/>
    <col min="7434" max="7434" width="17.6640625" style="4" customWidth="1"/>
    <col min="7435" max="7435" width="14.5" style="4" customWidth="1"/>
    <col min="7436" max="7680" width="39.83203125" style="4" customWidth="1"/>
    <col min="7681" max="7681" width="17" style="4" customWidth="1"/>
    <col min="7682" max="7682" width="26.83203125" style="4" customWidth="1"/>
    <col min="7683" max="7683" width="70.83203125" style="4" customWidth="1"/>
    <col min="7684" max="7684" width="16.5" style="4" customWidth="1"/>
    <col min="7685" max="7685" width="14.83203125" style="4" customWidth="1"/>
    <col min="7686" max="7686" width="14.1640625" style="4" customWidth="1"/>
    <col min="7687" max="7687" width="13.33203125" style="4" customWidth="1"/>
    <col min="7688" max="7688" width="12.5" style="4" customWidth="1"/>
    <col min="7689" max="7689" width="10.6640625" style="4" customWidth="1"/>
    <col min="7690" max="7690" width="17.6640625" style="4" customWidth="1"/>
    <col min="7691" max="7691" width="14.5" style="4" customWidth="1"/>
    <col min="7692" max="7936" width="39.83203125" style="4" customWidth="1"/>
    <col min="7937" max="7937" width="17" style="4" customWidth="1"/>
    <col min="7938" max="7938" width="26.83203125" style="4" customWidth="1"/>
    <col min="7939" max="7939" width="70.83203125" style="4" customWidth="1"/>
    <col min="7940" max="7940" width="16.5" style="4" customWidth="1"/>
    <col min="7941" max="7941" width="14.83203125" style="4" customWidth="1"/>
    <col min="7942" max="7942" width="14.1640625" style="4" customWidth="1"/>
    <col min="7943" max="7943" width="13.33203125" style="4" customWidth="1"/>
    <col min="7944" max="7944" width="12.5" style="4" customWidth="1"/>
    <col min="7945" max="7945" width="10.6640625" style="4" customWidth="1"/>
    <col min="7946" max="7946" width="17.6640625" style="4" customWidth="1"/>
    <col min="7947" max="7947" width="14.5" style="4" customWidth="1"/>
    <col min="7948" max="8192" width="39.83203125" style="4" customWidth="1"/>
    <col min="8193" max="8193" width="17" style="4" customWidth="1"/>
    <col min="8194" max="8194" width="26.83203125" style="4" customWidth="1"/>
    <col min="8195" max="8195" width="70.83203125" style="4" customWidth="1"/>
    <col min="8196" max="8196" width="16.5" style="4" customWidth="1"/>
    <col min="8197" max="8197" width="14.83203125" style="4" customWidth="1"/>
    <col min="8198" max="8198" width="14.1640625" style="4" customWidth="1"/>
    <col min="8199" max="8199" width="13.33203125" style="4" customWidth="1"/>
    <col min="8200" max="8200" width="12.5" style="4" customWidth="1"/>
    <col min="8201" max="8201" width="10.6640625" style="4" customWidth="1"/>
    <col min="8202" max="8202" width="17.6640625" style="4" customWidth="1"/>
    <col min="8203" max="8203" width="14.5" style="4" customWidth="1"/>
    <col min="8204" max="8448" width="39.83203125" style="4" customWidth="1"/>
    <col min="8449" max="8449" width="17" style="4" customWidth="1"/>
    <col min="8450" max="8450" width="26.83203125" style="4" customWidth="1"/>
    <col min="8451" max="8451" width="70.83203125" style="4" customWidth="1"/>
    <col min="8452" max="8452" width="16.5" style="4" customWidth="1"/>
    <col min="8453" max="8453" width="14.83203125" style="4" customWidth="1"/>
    <col min="8454" max="8454" width="14.1640625" style="4" customWidth="1"/>
    <col min="8455" max="8455" width="13.33203125" style="4" customWidth="1"/>
    <col min="8456" max="8456" width="12.5" style="4" customWidth="1"/>
    <col min="8457" max="8457" width="10.6640625" style="4" customWidth="1"/>
    <col min="8458" max="8458" width="17.6640625" style="4" customWidth="1"/>
    <col min="8459" max="8459" width="14.5" style="4" customWidth="1"/>
    <col min="8460" max="8704" width="39.83203125" style="4" customWidth="1"/>
    <col min="8705" max="8705" width="17" style="4" customWidth="1"/>
    <col min="8706" max="8706" width="26.83203125" style="4" customWidth="1"/>
    <col min="8707" max="8707" width="70.83203125" style="4" customWidth="1"/>
    <col min="8708" max="8708" width="16.5" style="4" customWidth="1"/>
    <col min="8709" max="8709" width="14.83203125" style="4" customWidth="1"/>
    <col min="8710" max="8710" width="14.1640625" style="4" customWidth="1"/>
    <col min="8711" max="8711" width="13.33203125" style="4" customWidth="1"/>
    <col min="8712" max="8712" width="12.5" style="4" customWidth="1"/>
    <col min="8713" max="8713" width="10.6640625" style="4" customWidth="1"/>
    <col min="8714" max="8714" width="17.6640625" style="4" customWidth="1"/>
    <col min="8715" max="8715" width="14.5" style="4" customWidth="1"/>
    <col min="8716" max="8960" width="39.83203125" style="4" customWidth="1"/>
    <col min="8961" max="8961" width="17" style="4" customWidth="1"/>
    <col min="8962" max="8962" width="26.83203125" style="4" customWidth="1"/>
    <col min="8963" max="8963" width="70.83203125" style="4" customWidth="1"/>
    <col min="8964" max="8964" width="16.5" style="4" customWidth="1"/>
    <col min="8965" max="8965" width="14.83203125" style="4" customWidth="1"/>
    <col min="8966" max="8966" width="14.1640625" style="4" customWidth="1"/>
    <col min="8967" max="8967" width="13.33203125" style="4" customWidth="1"/>
    <col min="8968" max="8968" width="12.5" style="4" customWidth="1"/>
    <col min="8969" max="8969" width="10.6640625" style="4" customWidth="1"/>
    <col min="8970" max="8970" width="17.6640625" style="4" customWidth="1"/>
    <col min="8971" max="8971" width="14.5" style="4" customWidth="1"/>
    <col min="8972" max="9216" width="39.83203125" style="4" customWidth="1"/>
    <col min="9217" max="9217" width="17" style="4" customWidth="1"/>
    <col min="9218" max="9218" width="26.83203125" style="4" customWidth="1"/>
    <col min="9219" max="9219" width="70.83203125" style="4" customWidth="1"/>
    <col min="9220" max="9220" width="16.5" style="4" customWidth="1"/>
    <col min="9221" max="9221" width="14.83203125" style="4" customWidth="1"/>
    <col min="9222" max="9222" width="14.1640625" style="4" customWidth="1"/>
    <col min="9223" max="9223" width="13.33203125" style="4" customWidth="1"/>
    <col min="9224" max="9224" width="12.5" style="4" customWidth="1"/>
    <col min="9225" max="9225" width="10.6640625" style="4" customWidth="1"/>
    <col min="9226" max="9226" width="17.6640625" style="4" customWidth="1"/>
    <col min="9227" max="9227" width="14.5" style="4" customWidth="1"/>
    <col min="9228" max="9472" width="39.83203125" style="4" customWidth="1"/>
    <col min="9473" max="9473" width="17" style="4" customWidth="1"/>
    <col min="9474" max="9474" width="26.83203125" style="4" customWidth="1"/>
    <col min="9475" max="9475" width="70.83203125" style="4" customWidth="1"/>
    <col min="9476" max="9476" width="16.5" style="4" customWidth="1"/>
    <col min="9477" max="9477" width="14.83203125" style="4" customWidth="1"/>
    <col min="9478" max="9478" width="14.1640625" style="4" customWidth="1"/>
    <col min="9479" max="9479" width="13.33203125" style="4" customWidth="1"/>
    <col min="9480" max="9480" width="12.5" style="4" customWidth="1"/>
    <col min="9481" max="9481" width="10.6640625" style="4" customWidth="1"/>
    <col min="9482" max="9482" width="17.6640625" style="4" customWidth="1"/>
    <col min="9483" max="9483" width="14.5" style="4" customWidth="1"/>
    <col min="9484" max="9728" width="39.83203125" style="4" customWidth="1"/>
    <col min="9729" max="9729" width="17" style="4" customWidth="1"/>
    <col min="9730" max="9730" width="26.83203125" style="4" customWidth="1"/>
    <col min="9731" max="9731" width="70.83203125" style="4" customWidth="1"/>
    <col min="9732" max="9732" width="16.5" style="4" customWidth="1"/>
    <col min="9733" max="9733" width="14.83203125" style="4" customWidth="1"/>
    <col min="9734" max="9734" width="14.1640625" style="4" customWidth="1"/>
    <col min="9735" max="9735" width="13.33203125" style="4" customWidth="1"/>
    <col min="9736" max="9736" width="12.5" style="4" customWidth="1"/>
    <col min="9737" max="9737" width="10.6640625" style="4" customWidth="1"/>
    <col min="9738" max="9738" width="17.6640625" style="4" customWidth="1"/>
    <col min="9739" max="9739" width="14.5" style="4" customWidth="1"/>
    <col min="9740" max="9984" width="39.83203125" style="4" customWidth="1"/>
    <col min="9985" max="9985" width="17" style="4" customWidth="1"/>
    <col min="9986" max="9986" width="26.83203125" style="4" customWidth="1"/>
    <col min="9987" max="9987" width="70.83203125" style="4" customWidth="1"/>
    <col min="9988" max="9988" width="16.5" style="4" customWidth="1"/>
    <col min="9989" max="9989" width="14.83203125" style="4" customWidth="1"/>
    <col min="9990" max="9990" width="14.1640625" style="4" customWidth="1"/>
    <col min="9991" max="9991" width="13.33203125" style="4" customWidth="1"/>
    <col min="9992" max="9992" width="12.5" style="4" customWidth="1"/>
    <col min="9993" max="9993" width="10.6640625" style="4" customWidth="1"/>
    <col min="9994" max="9994" width="17.6640625" style="4" customWidth="1"/>
    <col min="9995" max="9995" width="14.5" style="4" customWidth="1"/>
    <col min="9996" max="10240" width="39.83203125" style="4" customWidth="1"/>
    <col min="10241" max="10241" width="17" style="4" customWidth="1"/>
    <col min="10242" max="10242" width="26.83203125" style="4" customWidth="1"/>
    <col min="10243" max="10243" width="70.83203125" style="4" customWidth="1"/>
    <col min="10244" max="10244" width="16.5" style="4" customWidth="1"/>
    <col min="10245" max="10245" width="14.83203125" style="4" customWidth="1"/>
    <col min="10246" max="10246" width="14.1640625" style="4" customWidth="1"/>
    <col min="10247" max="10247" width="13.33203125" style="4" customWidth="1"/>
    <col min="10248" max="10248" width="12.5" style="4" customWidth="1"/>
    <col min="10249" max="10249" width="10.6640625" style="4" customWidth="1"/>
    <col min="10250" max="10250" width="17.6640625" style="4" customWidth="1"/>
    <col min="10251" max="10251" width="14.5" style="4" customWidth="1"/>
    <col min="10252" max="10496" width="39.83203125" style="4" customWidth="1"/>
    <col min="10497" max="10497" width="17" style="4" customWidth="1"/>
    <col min="10498" max="10498" width="26.83203125" style="4" customWidth="1"/>
    <col min="10499" max="10499" width="70.83203125" style="4" customWidth="1"/>
    <col min="10500" max="10500" width="16.5" style="4" customWidth="1"/>
    <col min="10501" max="10501" width="14.83203125" style="4" customWidth="1"/>
    <col min="10502" max="10502" width="14.1640625" style="4" customWidth="1"/>
    <col min="10503" max="10503" width="13.33203125" style="4" customWidth="1"/>
    <col min="10504" max="10504" width="12.5" style="4" customWidth="1"/>
    <col min="10505" max="10505" width="10.6640625" style="4" customWidth="1"/>
    <col min="10506" max="10506" width="17.6640625" style="4" customWidth="1"/>
    <col min="10507" max="10507" width="14.5" style="4" customWidth="1"/>
    <col min="10508" max="10752" width="39.83203125" style="4" customWidth="1"/>
    <col min="10753" max="10753" width="17" style="4" customWidth="1"/>
    <col min="10754" max="10754" width="26.83203125" style="4" customWidth="1"/>
    <col min="10755" max="10755" width="70.83203125" style="4" customWidth="1"/>
    <col min="10756" max="10756" width="16.5" style="4" customWidth="1"/>
    <col min="10757" max="10757" width="14.83203125" style="4" customWidth="1"/>
    <col min="10758" max="10758" width="14.1640625" style="4" customWidth="1"/>
    <col min="10759" max="10759" width="13.33203125" style="4" customWidth="1"/>
    <col min="10760" max="10760" width="12.5" style="4" customWidth="1"/>
    <col min="10761" max="10761" width="10.6640625" style="4" customWidth="1"/>
    <col min="10762" max="10762" width="17.6640625" style="4" customWidth="1"/>
    <col min="10763" max="10763" width="14.5" style="4" customWidth="1"/>
    <col min="10764" max="11008" width="39.83203125" style="4" customWidth="1"/>
    <col min="11009" max="11009" width="17" style="4" customWidth="1"/>
    <col min="11010" max="11010" width="26.83203125" style="4" customWidth="1"/>
    <col min="11011" max="11011" width="70.83203125" style="4" customWidth="1"/>
    <col min="11012" max="11012" width="16.5" style="4" customWidth="1"/>
    <col min="11013" max="11013" width="14.83203125" style="4" customWidth="1"/>
    <col min="11014" max="11014" width="14.1640625" style="4" customWidth="1"/>
    <col min="11015" max="11015" width="13.33203125" style="4" customWidth="1"/>
    <col min="11016" max="11016" width="12.5" style="4" customWidth="1"/>
    <col min="11017" max="11017" width="10.6640625" style="4" customWidth="1"/>
    <col min="11018" max="11018" width="17.6640625" style="4" customWidth="1"/>
    <col min="11019" max="11019" width="14.5" style="4" customWidth="1"/>
    <col min="11020" max="11264" width="39.83203125" style="4" customWidth="1"/>
    <col min="11265" max="11265" width="17" style="4" customWidth="1"/>
    <col min="11266" max="11266" width="26.83203125" style="4" customWidth="1"/>
    <col min="11267" max="11267" width="70.83203125" style="4" customWidth="1"/>
    <col min="11268" max="11268" width="16.5" style="4" customWidth="1"/>
    <col min="11269" max="11269" width="14.83203125" style="4" customWidth="1"/>
    <col min="11270" max="11270" width="14.1640625" style="4" customWidth="1"/>
    <col min="11271" max="11271" width="13.33203125" style="4" customWidth="1"/>
    <col min="11272" max="11272" width="12.5" style="4" customWidth="1"/>
    <col min="11273" max="11273" width="10.6640625" style="4" customWidth="1"/>
    <col min="11274" max="11274" width="17.6640625" style="4" customWidth="1"/>
    <col min="11275" max="11275" width="14.5" style="4" customWidth="1"/>
    <col min="11276" max="11520" width="39.83203125" style="4" customWidth="1"/>
    <col min="11521" max="11521" width="17" style="4" customWidth="1"/>
    <col min="11522" max="11522" width="26.83203125" style="4" customWidth="1"/>
    <col min="11523" max="11523" width="70.83203125" style="4" customWidth="1"/>
    <col min="11524" max="11524" width="16.5" style="4" customWidth="1"/>
    <col min="11525" max="11525" width="14.83203125" style="4" customWidth="1"/>
    <col min="11526" max="11526" width="14.1640625" style="4" customWidth="1"/>
    <col min="11527" max="11527" width="13.33203125" style="4" customWidth="1"/>
    <col min="11528" max="11528" width="12.5" style="4" customWidth="1"/>
    <col min="11529" max="11529" width="10.6640625" style="4" customWidth="1"/>
    <col min="11530" max="11530" width="17.6640625" style="4" customWidth="1"/>
    <col min="11531" max="11531" width="14.5" style="4" customWidth="1"/>
    <col min="11532" max="11776" width="39.83203125" style="4" customWidth="1"/>
    <col min="11777" max="11777" width="17" style="4" customWidth="1"/>
    <col min="11778" max="11778" width="26.83203125" style="4" customWidth="1"/>
    <col min="11779" max="11779" width="70.83203125" style="4" customWidth="1"/>
    <col min="11780" max="11780" width="16.5" style="4" customWidth="1"/>
    <col min="11781" max="11781" width="14.83203125" style="4" customWidth="1"/>
    <col min="11782" max="11782" width="14.1640625" style="4" customWidth="1"/>
    <col min="11783" max="11783" width="13.33203125" style="4" customWidth="1"/>
    <col min="11784" max="11784" width="12.5" style="4" customWidth="1"/>
    <col min="11785" max="11785" width="10.6640625" style="4" customWidth="1"/>
    <col min="11786" max="11786" width="17.6640625" style="4" customWidth="1"/>
    <col min="11787" max="11787" width="14.5" style="4" customWidth="1"/>
    <col min="11788" max="12032" width="39.83203125" style="4" customWidth="1"/>
    <col min="12033" max="12033" width="17" style="4" customWidth="1"/>
    <col min="12034" max="12034" width="26.83203125" style="4" customWidth="1"/>
    <col min="12035" max="12035" width="70.83203125" style="4" customWidth="1"/>
    <col min="12036" max="12036" width="16.5" style="4" customWidth="1"/>
    <col min="12037" max="12037" width="14.83203125" style="4" customWidth="1"/>
    <col min="12038" max="12038" width="14.1640625" style="4" customWidth="1"/>
    <col min="12039" max="12039" width="13.33203125" style="4" customWidth="1"/>
    <col min="12040" max="12040" width="12.5" style="4" customWidth="1"/>
    <col min="12041" max="12041" width="10.6640625" style="4" customWidth="1"/>
    <col min="12042" max="12042" width="17.6640625" style="4" customWidth="1"/>
    <col min="12043" max="12043" width="14.5" style="4" customWidth="1"/>
    <col min="12044" max="12288" width="39.83203125" style="4" customWidth="1"/>
    <col min="12289" max="12289" width="17" style="4" customWidth="1"/>
    <col min="12290" max="12290" width="26.83203125" style="4" customWidth="1"/>
    <col min="12291" max="12291" width="70.83203125" style="4" customWidth="1"/>
    <col min="12292" max="12292" width="16.5" style="4" customWidth="1"/>
    <col min="12293" max="12293" width="14.83203125" style="4" customWidth="1"/>
    <col min="12294" max="12294" width="14.1640625" style="4" customWidth="1"/>
    <col min="12295" max="12295" width="13.33203125" style="4" customWidth="1"/>
    <col min="12296" max="12296" width="12.5" style="4" customWidth="1"/>
    <col min="12297" max="12297" width="10.6640625" style="4" customWidth="1"/>
    <col min="12298" max="12298" width="17.6640625" style="4" customWidth="1"/>
    <col min="12299" max="12299" width="14.5" style="4" customWidth="1"/>
    <col min="12300" max="12544" width="39.83203125" style="4" customWidth="1"/>
    <col min="12545" max="12545" width="17" style="4" customWidth="1"/>
    <col min="12546" max="12546" width="26.83203125" style="4" customWidth="1"/>
    <col min="12547" max="12547" width="70.83203125" style="4" customWidth="1"/>
    <col min="12548" max="12548" width="16.5" style="4" customWidth="1"/>
    <col min="12549" max="12549" width="14.83203125" style="4" customWidth="1"/>
    <col min="12550" max="12550" width="14.1640625" style="4" customWidth="1"/>
    <col min="12551" max="12551" width="13.33203125" style="4" customWidth="1"/>
    <col min="12552" max="12552" width="12.5" style="4" customWidth="1"/>
    <col min="12553" max="12553" width="10.6640625" style="4" customWidth="1"/>
    <col min="12554" max="12554" width="17.6640625" style="4" customWidth="1"/>
    <col min="12555" max="12555" width="14.5" style="4" customWidth="1"/>
    <col min="12556" max="12800" width="39.83203125" style="4" customWidth="1"/>
    <col min="12801" max="12801" width="17" style="4" customWidth="1"/>
    <col min="12802" max="12802" width="26.83203125" style="4" customWidth="1"/>
    <col min="12803" max="12803" width="70.83203125" style="4" customWidth="1"/>
    <col min="12804" max="12804" width="16.5" style="4" customWidth="1"/>
    <col min="12805" max="12805" width="14.83203125" style="4" customWidth="1"/>
    <col min="12806" max="12806" width="14.1640625" style="4" customWidth="1"/>
    <col min="12807" max="12807" width="13.33203125" style="4" customWidth="1"/>
    <col min="12808" max="12808" width="12.5" style="4" customWidth="1"/>
    <col min="12809" max="12809" width="10.6640625" style="4" customWidth="1"/>
    <col min="12810" max="12810" width="17.6640625" style="4" customWidth="1"/>
    <col min="12811" max="12811" width="14.5" style="4" customWidth="1"/>
    <col min="12812" max="13056" width="39.83203125" style="4" customWidth="1"/>
    <col min="13057" max="13057" width="17" style="4" customWidth="1"/>
    <col min="13058" max="13058" width="26.83203125" style="4" customWidth="1"/>
    <col min="13059" max="13059" width="70.83203125" style="4" customWidth="1"/>
    <col min="13060" max="13060" width="16.5" style="4" customWidth="1"/>
    <col min="13061" max="13061" width="14.83203125" style="4" customWidth="1"/>
    <col min="13062" max="13062" width="14.1640625" style="4" customWidth="1"/>
    <col min="13063" max="13063" width="13.33203125" style="4" customWidth="1"/>
    <col min="13064" max="13064" width="12.5" style="4" customWidth="1"/>
    <col min="13065" max="13065" width="10.6640625" style="4" customWidth="1"/>
    <col min="13066" max="13066" width="17.6640625" style="4" customWidth="1"/>
    <col min="13067" max="13067" width="14.5" style="4" customWidth="1"/>
    <col min="13068" max="13312" width="39.83203125" style="4" customWidth="1"/>
    <col min="13313" max="13313" width="17" style="4" customWidth="1"/>
    <col min="13314" max="13314" width="26.83203125" style="4" customWidth="1"/>
    <col min="13315" max="13315" width="70.83203125" style="4" customWidth="1"/>
    <col min="13316" max="13316" width="16.5" style="4" customWidth="1"/>
    <col min="13317" max="13317" width="14.83203125" style="4" customWidth="1"/>
    <col min="13318" max="13318" width="14.1640625" style="4" customWidth="1"/>
    <col min="13319" max="13319" width="13.33203125" style="4" customWidth="1"/>
    <col min="13320" max="13320" width="12.5" style="4" customWidth="1"/>
    <col min="13321" max="13321" width="10.6640625" style="4" customWidth="1"/>
    <col min="13322" max="13322" width="17.6640625" style="4" customWidth="1"/>
    <col min="13323" max="13323" width="14.5" style="4" customWidth="1"/>
    <col min="13324" max="13568" width="39.83203125" style="4" customWidth="1"/>
    <col min="13569" max="13569" width="17" style="4" customWidth="1"/>
    <col min="13570" max="13570" width="26.83203125" style="4" customWidth="1"/>
    <col min="13571" max="13571" width="70.83203125" style="4" customWidth="1"/>
    <col min="13572" max="13572" width="16.5" style="4" customWidth="1"/>
    <col min="13573" max="13573" width="14.83203125" style="4" customWidth="1"/>
    <col min="13574" max="13574" width="14.1640625" style="4" customWidth="1"/>
    <col min="13575" max="13575" width="13.33203125" style="4" customWidth="1"/>
    <col min="13576" max="13576" width="12.5" style="4" customWidth="1"/>
    <col min="13577" max="13577" width="10.6640625" style="4" customWidth="1"/>
    <col min="13578" max="13578" width="17.6640625" style="4" customWidth="1"/>
    <col min="13579" max="13579" width="14.5" style="4" customWidth="1"/>
    <col min="13580" max="13824" width="39.83203125" style="4" customWidth="1"/>
    <col min="13825" max="13825" width="17" style="4" customWidth="1"/>
    <col min="13826" max="13826" width="26.83203125" style="4" customWidth="1"/>
    <col min="13827" max="13827" width="70.83203125" style="4" customWidth="1"/>
    <col min="13828" max="13828" width="16.5" style="4" customWidth="1"/>
    <col min="13829" max="13829" width="14.83203125" style="4" customWidth="1"/>
    <col min="13830" max="13830" width="14.1640625" style="4" customWidth="1"/>
    <col min="13831" max="13831" width="13.33203125" style="4" customWidth="1"/>
    <col min="13832" max="13832" width="12.5" style="4" customWidth="1"/>
    <col min="13833" max="13833" width="10.6640625" style="4" customWidth="1"/>
    <col min="13834" max="13834" width="17.6640625" style="4" customWidth="1"/>
    <col min="13835" max="13835" width="14.5" style="4" customWidth="1"/>
    <col min="13836" max="14080" width="39.83203125" style="4" customWidth="1"/>
    <col min="14081" max="14081" width="17" style="4" customWidth="1"/>
    <col min="14082" max="14082" width="26.83203125" style="4" customWidth="1"/>
    <col min="14083" max="14083" width="70.83203125" style="4" customWidth="1"/>
    <col min="14084" max="14084" width="16.5" style="4" customWidth="1"/>
    <col min="14085" max="14085" width="14.83203125" style="4" customWidth="1"/>
    <col min="14086" max="14086" width="14.1640625" style="4" customWidth="1"/>
    <col min="14087" max="14087" width="13.33203125" style="4" customWidth="1"/>
    <col min="14088" max="14088" width="12.5" style="4" customWidth="1"/>
    <col min="14089" max="14089" width="10.6640625" style="4" customWidth="1"/>
    <col min="14090" max="14090" width="17.6640625" style="4" customWidth="1"/>
    <col min="14091" max="14091" width="14.5" style="4" customWidth="1"/>
    <col min="14092" max="14336" width="39.83203125" style="4" customWidth="1"/>
    <col min="14337" max="14337" width="17" style="4" customWidth="1"/>
    <col min="14338" max="14338" width="26.83203125" style="4" customWidth="1"/>
    <col min="14339" max="14339" width="70.83203125" style="4" customWidth="1"/>
    <col min="14340" max="14340" width="16.5" style="4" customWidth="1"/>
    <col min="14341" max="14341" width="14.83203125" style="4" customWidth="1"/>
    <col min="14342" max="14342" width="14.1640625" style="4" customWidth="1"/>
    <col min="14343" max="14343" width="13.33203125" style="4" customWidth="1"/>
    <col min="14344" max="14344" width="12.5" style="4" customWidth="1"/>
    <col min="14345" max="14345" width="10.6640625" style="4" customWidth="1"/>
    <col min="14346" max="14346" width="17.6640625" style="4" customWidth="1"/>
    <col min="14347" max="14347" width="14.5" style="4" customWidth="1"/>
    <col min="14348" max="14592" width="39.83203125" style="4" customWidth="1"/>
    <col min="14593" max="14593" width="17" style="4" customWidth="1"/>
    <col min="14594" max="14594" width="26.83203125" style="4" customWidth="1"/>
    <col min="14595" max="14595" width="70.83203125" style="4" customWidth="1"/>
    <col min="14596" max="14596" width="16.5" style="4" customWidth="1"/>
    <col min="14597" max="14597" width="14.83203125" style="4" customWidth="1"/>
    <col min="14598" max="14598" width="14.1640625" style="4" customWidth="1"/>
    <col min="14599" max="14599" width="13.33203125" style="4" customWidth="1"/>
    <col min="14600" max="14600" width="12.5" style="4" customWidth="1"/>
    <col min="14601" max="14601" width="10.6640625" style="4" customWidth="1"/>
    <col min="14602" max="14602" width="17.6640625" style="4" customWidth="1"/>
    <col min="14603" max="14603" width="14.5" style="4" customWidth="1"/>
    <col min="14604" max="14848" width="39.83203125" style="4" customWidth="1"/>
    <col min="14849" max="14849" width="17" style="4" customWidth="1"/>
    <col min="14850" max="14850" width="26.83203125" style="4" customWidth="1"/>
    <col min="14851" max="14851" width="70.83203125" style="4" customWidth="1"/>
    <col min="14852" max="14852" width="16.5" style="4" customWidth="1"/>
    <col min="14853" max="14853" width="14.83203125" style="4" customWidth="1"/>
    <col min="14854" max="14854" width="14.1640625" style="4" customWidth="1"/>
    <col min="14855" max="14855" width="13.33203125" style="4" customWidth="1"/>
    <col min="14856" max="14856" width="12.5" style="4" customWidth="1"/>
    <col min="14857" max="14857" width="10.6640625" style="4" customWidth="1"/>
    <col min="14858" max="14858" width="17.6640625" style="4" customWidth="1"/>
    <col min="14859" max="14859" width="14.5" style="4" customWidth="1"/>
    <col min="14860" max="15104" width="39.83203125" style="4" customWidth="1"/>
    <col min="15105" max="15105" width="17" style="4" customWidth="1"/>
    <col min="15106" max="15106" width="26.83203125" style="4" customWidth="1"/>
    <col min="15107" max="15107" width="70.83203125" style="4" customWidth="1"/>
    <col min="15108" max="15108" width="16.5" style="4" customWidth="1"/>
    <col min="15109" max="15109" width="14.83203125" style="4" customWidth="1"/>
    <col min="15110" max="15110" width="14.1640625" style="4" customWidth="1"/>
    <col min="15111" max="15111" width="13.33203125" style="4" customWidth="1"/>
    <col min="15112" max="15112" width="12.5" style="4" customWidth="1"/>
    <col min="15113" max="15113" width="10.6640625" style="4" customWidth="1"/>
    <col min="15114" max="15114" width="17.6640625" style="4" customWidth="1"/>
    <col min="15115" max="15115" width="14.5" style="4" customWidth="1"/>
    <col min="15116" max="15360" width="39.83203125" style="4" customWidth="1"/>
    <col min="15361" max="15361" width="17" style="4" customWidth="1"/>
    <col min="15362" max="15362" width="26.83203125" style="4" customWidth="1"/>
    <col min="15363" max="15363" width="70.83203125" style="4" customWidth="1"/>
    <col min="15364" max="15364" width="16.5" style="4" customWidth="1"/>
    <col min="15365" max="15365" width="14.83203125" style="4" customWidth="1"/>
    <col min="15366" max="15366" width="14.1640625" style="4" customWidth="1"/>
    <col min="15367" max="15367" width="13.33203125" style="4" customWidth="1"/>
    <col min="15368" max="15368" width="12.5" style="4" customWidth="1"/>
    <col min="15369" max="15369" width="10.6640625" style="4" customWidth="1"/>
    <col min="15370" max="15370" width="17.6640625" style="4" customWidth="1"/>
    <col min="15371" max="15371" width="14.5" style="4" customWidth="1"/>
    <col min="15372" max="15616" width="39.83203125" style="4" customWidth="1"/>
    <col min="15617" max="15617" width="17" style="4" customWidth="1"/>
    <col min="15618" max="15618" width="26.83203125" style="4" customWidth="1"/>
    <col min="15619" max="15619" width="70.83203125" style="4" customWidth="1"/>
    <col min="15620" max="15620" width="16.5" style="4" customWidth="1"/>
    <col min="15621" max="15621" width="14.83203125" style="4" customWidth="1"/>
    <col min="15622" max="15622" width="14.1640625" style="4" customWidth="1"/>
    <col min="15623" max="15623" width="13.33203125" style="4" customWidth="1"/>
    <col min="15624" max="15624" width="12.5" style="4" customWidth="1"/>
    <col min="15625" max="15625" width="10.6640625" style="4" customWidth="1"/>
    <col min="15626" max="15626" width="17.6640625" style="4" customWidth="1"/>
    <col min="15627" max="15627" width="14.5" style="4" customWidth="1"/>
    <col min="15628" max="15872" width="39.83203125" style="4" customWidth="1"/>
    <col min="15873" max="15873" width="17" style="4" customWidth="1"/>
    <col min="15874" max="15874" width="26.83203125" style="4" customWidth="1"/>
    <col min="15875" max="15875" width="70.83203125" style="4" customWidth="1"/>
    <col min="15876" max="15876" width="16.5" style="4" customWidth="1"/>
    <col min="15877" max="15877" width="14.83203125" style="4" customWidth="1"/>
    <col min="15878" max="15878" width="14.1640625" style="4" customWidth="1"/>
    <col min="15879" max="15879" width="13.33203125" style="4" customWidth="1"/>
    <col min="15880" max="15880" width="12.5" style="4" customWidth="1"/>
    <col min="15881" max="15881" width="10.6640625" style="4" customWidth="1"/>
    <col min="15882" max="15882" width="17.6640625" style="4" customWidth="1"/>
    <col min="15883" max="15883" width="14.5" style="4" customWidth="1"/>
    <col min="15884" max="16128" width="39.83203125" style="4" customWidth="1"/>
    <col min="16129" max="16129" width="17" style="4" customWidth="1"/>
    <col min="16130" max="16130" width="26.83203125" style="4" customWidth="1"/>
    <col min="16131" max="16131" width="70.83203125" style="4" customWidth="1"/>
    <col min="16132" max="16132" width="16.5" style="4" customWidth="1"/>
    <col min="16133" max="16133" width="14.83203125" style="4" customWidth="1"/>
    <col min="16134" max="16134" width="14.1640625" style="4" customWidth="1"/>
    <col min="16135" max="16135" width="13.33203125" style="4" customWidth="1"/>
    <col min="16136" max="16136" width="12.5" style="4" customWidth="1"/>
    <col min="16137" max="16137" width="10.6640625" style="4" customWidth="1"/>
    <col min="16138" max="16138" width="17.6640625" style="4" customWidth="1"/>
    <col min="16139" max="16139" width="14.5" style="4" customWidth="1"/>
    <col min="16140" max="16384" width="39.83203125" style="4" customWidth="1"/>
  </cols>
  <sheetData>
    <row r="1" spans="1:11" x14ac:dyDescent="0.25">
      <c r="A1" s="1" t="s">
        <v>0</v>
      </c>
      <c r="B1" s="2" t="s">
        <v>1</v>
      </c>
      <c r="C1" s="3" t="s">
        <v>2</v>
      </c>
      <c r="D1" s="1" t="s">
        <v>3</v>
      </c>
      <c r="F1" s="12" t="s">
        <v>4</v>
      </c>
      <c r="G1" s="13" t="s">
        <v>5</v>
      </c>
      <c r="H1" s="15" t="s">
        <v>6</v>
      </c>
      <c r="I1" s="14" t="s">
        <v>7</v>
      </c>
      <c r="J1" s="13" t="s">
        <v>8</v>
      </c>
      <c r="K1" s="13" t="s">
        <v>9</v>
      </c>
    </row>
    <row r="2" spans="1:11" x14ac:dyDescent="0.25">
      <c r="A2" s="5">
        <v>2024</v>
      </c>
      <c r="B2" s="6" t="s">
        <v>10</v>
      </c>
      <c r="C2" s="6" t="s">
        <v>11</v>
      </c>
      <c r="D2" s="5"/>
      <c r="F2" s="16">
        <v>2022</v>
      </c>
      <c r="G2" s="8">
        <v>18</v>
      </c>
      <c r="H2" s="7">
        <v>73</v>
      </c>
      <c r="I2" s="9">
        <f>G2/H2</f>
        <v>0.24657534246575341</v>
      </c>
      <c r="J2" s="10">
        <v>5</v>
      </c>
      <c r="K2" s="11">
        <f>J2/G2</f>
        <v>0.27777777777777779</v>
      </c>
    </row>
    <row r="3" spans="1:11" x14ac:dyDescent="0.25">
      <c r="A3" s="5">
        <v>2022</v>
      </c>
      <c r="B3" s="6" t="s">
        <v>10</v>
      </c>
      <c r="C3" s="6" t="s">
        <v>12</v>
      </c>
      <c r="D3" s="5"/>
      <c r="F3" s="16">
        <v>2023</v>
      </c>
      <c r="G3" s="8">
        <v>22</v>
      </c>
      <c r="H3" s="7">
        <v>92</v>
      </c>
      <c r="I3" s="9">
        <f>G3/H3</f>
        <v>0.2391304347826087</v>
      </c>
      <c r="J3" s="10">
        <v>11</v>
      </c>
      <c r="K3" s="11">
        <f t="shared" ref="K3:K5" si="0">J3/G3</f>
        <v>0.5</v>
      </c>
    </row>
    <row r="4" spans="1:11" x14ac:dyDescent="0.25">
      <c r="A4" s="5">
        <v>2024</v>
      </c>
      <c r="B4" s="6" t="s">
        <v>10</v>
      </c>
      <c r="C4" s="6" t="s">
        <v>12</v>
      </c>
      <c r="D4" s="5"/>
      <c r="F4" s="16">
        <v>2024</v>
      </c>
      <c r="G4" s="8">
        <v>21</v>
      </c>
      <c r="H4" s="7">
        <v>77</v>
      </c>
      <c r="I4" s="9">
        <f>G4/H4</f>
        <v>0.27272727272727271</v>
      </c>
      <c r="J4" s="10">
        <v>6</v>
      </c>
      <c r="K4" s="11">
        <f t="shared" si="0"/>
        <v>0.2857142857142857</v>
      </c>
    </row>
    <row r="5" spans="1:11" x14ac:dyDescent="0.25">
      <c r="A5" s="5">
        <v>2024</v>
      </c>
      <c r="B5" s="6" t="s">
        <v>10</v>
      </c>
      <c r="C5" s="6" t="s">
        <v>12</v>
      </c>
      <c r="D5" s="5"/>
      <c r="F5" s="7"/>
      <c r="G5" s="8">
        <f>SUM(G2:G4)</f>
        <v>61</v>
      </c>
      <c r="H5" s="7">
        <f>SUM(H2:H4)</f>
        <v>242</v>
      </c>
      <c r="I5" s="9">
        <f>G5/H5</f>
        <v>0.25206611570247933</v>
      </c>
      <c r="J5" s="10">
        <f>SUM(J2:J4)</f>
        <v>22</v>
      </c>
      <c r="K5" s="11">
        <f t="shared" si="0"/>
        <v>0.36065573770491804</v>
      </c>
    </row>
    <row r="6" spans="1:11" x14ac:dyDescent="0.25">
      <c r="A6" s="5">
        <v>2022</v>
      </c>
      <c r="B6" s="6" t="s">
        <v>10</v>
      </c>
      <c r="C6" s="6" t="s">
        <v>13</v>
      </c>
      <c r="D6" s="5"/>
    </row>
    <row r="7" spans="1:11" x14ac:dyDescent="0.25">
      <c r="A7" s="5">
        <v>2023</v>
      </c>
      <c r="B7" s="6" t="s">
        <v>10</v>
      </c>
      <c r="C7" s="6" t="s">
        <v>13</v>
      </c>
      <c r="D7" s="5"/>
    </row>
    <row r="8" spans="1:11" x14ac:dyDescent="0.25">
      <c r="A8" s="5">
        <v>2023</v>
      </c>
      <c r="B8" s="6" t="s">
        <v>10</v>
      </c>
      <c r="C8" s="6" t="s">
        <v>13</v>
      </c>
      <c r="D8" s="5"/>
    </row>
    <row r="9" spans="1:11" x14ac:dyDescent="0.25">
      <c r="A9" s="5">
        <v>2024</v>
      </c>
      <c r="B9" s="6" t="s">
        <v>10</v>
      </c>
      <c r="C9" s="6" t="s">
        <v>13</v>
      </c>
      <c r="D9" s="5">
        <v>1</v>
      </c>
    </row>
    <row r="10" spans="1:11" x14ac:dyDescent="0.25">
      <c r="A10" s="5">
        <v>2024</v>
      </c>
      <c r="B10" s="6" t="s">
        <v>10</v>
      </c>
      <c r="C10" s="6" t="s">
        <v>13</v>
      </c>
      <c r="D10" s="5"/>
    </row>
    <row r="11" spans="1:11" x14ac:dyDescent="0.25">
      <c r="A11" s="5">
        <v>2023</v>
      </c>
      <c r="B11" s="6" t="s">
        <v>10</v>
      </c>
      <c r="C11" s="6" t="s">
        <v>14</v>
      </c>
      <c r="D11" s="5"/>
    </row>
    <row r="12" spans="1:11" x14ac:dyDescent="0.25">
      <c r="A12" s="5">
        <v>2023</v>
      </c>
      <c r="B12" s="6" t="s">
        <v>10</v>
      </c>
      <c r="C12" s="6" t="s">
        <v>15</v>
      </c>
      <c r="D12" s="5"/>
    </row>
    <row r="13" spans="1:11" x14ac:dyDescent="0.25">
      <c r="A13" s="5">
        <v>2024</v>
      </c>
      <c r="B13" s="6" t="s">
        <v>16</v>
      </c>
      <c r="C13" s="6" t="s">
        <v>17</v>
      </c>
      <c r="D13" s="5">
        <v>1</v>
      </c>
    </row>
    <row r="14" spans="1:11" x14ac:dyDescent="0.25">
      <c r="A14" s="5">
        <v>2022</v>
      </c>
      <c r="B14" s="6" t="s">
        <v>16</v>
      </c>
      <c r="C14" s="6" t="s">
        <v>18</v>
      </c>
      <c r="D14" s="5"/>
    </row>
    <row r="15" spans="1:11" x14ac:dyDescent="0.25">
      <c r="A15" s="5">
        <v>2023</v>
      </c>
      <c r="B15" s="6" t="s">
        <v>16</v>
      </c>
      <c r="C15" s="6" t="s">
        <v>18</v>
      </c>
      <c r="D15" s="5"/>
    </row>
    <row r="16" spans="1:11" x14ac:dyDescent="0.25">
      <c r="A16" s="5">
        <v>2023</v>
      </c>
      <c r="B16" s="6" t="s">
        <v>16</v>
      </c>
      <c r="C16" s="6" t="s">
        <v>19</v>
      </c>
      <c r="D16" s="5">
        <v>1</v>
      </c>
    </row>
    <row r="17" spans="1:4" x14ac:dyDescent="0.25">
      <c r="A17" s="5">
        <v>2022</v>
      </c>
      <c r="B17" s="6" t="s">
        <v>16</v>
      </c>
      <c r="C17" s="6" t="s">
        <v>20</v>
      </c>
      <c r="D17" s="5">
        <v>1</v>
      </c>
    </row>
    <row r="18" spans="1:4" x14ac:dyDescent="0.25">
      <c r="A18" s="5">
        <v>2022</v>
      </c>
      <c r="B18" s="6" t="s">
        <v>16</v>
      </c>
      <c r="C18" s="6" t="s">
        <v>20</v>
      </c>
      <c r="D18" s="5">
        <v>1</v>
      </c>
    </row>
    <row r="19" spans="1:4" x14ac:dyDescent="0.25">
      <c r="A19" s="5">
        <v>2022</v>
      </c>
      <c r="B19" s="6" t="s">
        <v>16</v>
      </c>
      <c r="C19" s="6" t="s">
        <v>20</v>
      </c>
      <c r="D19" s="5">
        <v>1</v>
      </c>
    </row>
    <row r="20" spans="1:4" x14ac:dyDescent="0.25">
      <c r="A20" s="5">
        <v>2023</v>
      </c>
      <c r="B20" s="6" t="s">
        <v>16</v>
      </c>
      <c r="C20" s="6" t="s">
        <v>20</v>
      </c>
      <c r="D20" s="5">
        <v>1</v>
      </c>
    </row>
    <row r="21" spans="1:4" x14ac:dyDescent="0.25">
      <c r="A21" s="5">
        <v>2023</v>
      </c>
      <c r="B21" s="6" t="s">
        <v>16</v>
      </c>
      <c r="C21" s="6" t="s">
        <v>20</v>
      </c>
      <c r="D21" s="5">
        <v>1</v>
      </c>
    </row>
    <row r="22" spans="1:4" x14ac:dyDescent="0.25">
      <c r="A22" s="5">
        <v>2024</v>
      </c>
      <c r="B22" s="6" t="s">
        <v>16</v>
      </c>
      <c r="C22" s="6" t="s">
        <v>20</v>
      </c>
      <c r="D22" s="5"/>
    </row>
    <row r="23" spans="1:4" x14ac:dyDescent="0.25">
      <c r="A23" s="5">
        <v>2022</v>
      </c>
      <c r="B23" s="6" t="s">
        <v>21</v>
      </c>
      <c r="C23" s="6" t="s">
        <v>22</v>
      </c>
      <c r="D23" s="5"/>
    </row>
    <row r="24" spans="1:4" x14ac:dyDescent="0.25">
      <c r="A24" s="5">
        <v>2023</v>
      </c>
      <c r="B24" s="6" t="s">
        <v>21</v>
      </c>
      <c r="C24" s="6" t="s">
        <v>23</v>
      </c>
      <c r="D24" s="5">
        <v>1</v>
      </c>
    </row>
    <row r="25" spans="1:4" x14ac:dyDescent="0.25">
      <c r="A25" s="5">
        <v>2022</v>
      </c>
      <c r="B25" s="6" t="s">
        <v>21</v>
      </c>
      <c r="C25" s="6" t="s">
        <v>24</v>
      </c>
      <c r="D25" s="5">
        <v>1</v>
      </c>
    </row>
    <row r="26" spans="1:4" x14ac:dyDescent="0.25">
      <c r="A26" s="5">
        <v>2023</v>
      </c>
      <c r="B26" s="6" t="s">
        <v>25</v>
      </c>
      <c r="C26" s="6" t="s">
        <v>26</v>
      </c>
      <c r="D26" s="5">
        <v>1</v>
      </c>
    </row>
    <row r="27" spans="1:4" x14ac:dyDescent="0.25">
      <c r="A27" s="5">
        <v>2022</v>
      </c>
      <c r="B27" s="6" t="s">
        <v>25</v>
      </c>
      <c r="C27" s="6" t="s">
        <v>27</v>
      </c>
      <c r="D27" s="5"/>
    </row>
    <row r="28" spans="1:4" x14ac:dyDescent="0.25">
      <c r="A28" s="5">
        <v>2023</v>
      </c>
      <c r="B28" s="6" t="s">
        <v>25</v>
      </c>
      <c r="C28" s="6" t="s">
        <v>28</v>
      </c>
      <c r="D28" s="5">
        <v>1</v>
      </c>
    </row>
    <row r="29" spans="1:4" x14ac:dyDescent="0.25">
      <c r="A29" s="5">
        <v>2023</v>
      </c>
      <c r="B29" s="6" t="s">
        <v>25</v>
      </c>
      <c r="C29" s="6" t="s">
        <v>28</v>
      </c>
      <c r="D29" s="5">
        <v>1</v>
      </c>
    </row>
    <row r="30" spans="1:4" x14ac:dyDescent="0.25">
      <c r="A30" s="5">
        <v>2023</v>
      </c>
      <c r="B30" s="6" t="s">
        <v>25</v>
      </c>
      <c r="C30" s="6" t="s">
        <v>28</v>
      </c>
      <c r="D30" s="5"/>
    </row>
    <row r="31" spans="1:4" x14ac:dyDescent="0.25">
      <c r="A31" s="5">
        <v>2024</v>
      </c>
      <c r="B31" s="6" t="s">
        <v>25</v>
      </c>
      <c r="C31" s="6" t="s">
        <v>28</v>
      </c>
      <c r="D31" s="5"/>
    </row>
    <row r="32" spans="1:4" x14ac:dyDescent="0.25">
      <c r="A32" s="5">
        <v>2024</v>
      </c>
      <c r="B32" s="6" t="s">
        <v>25</v>
      </c>
      <c r="C32" s="6" t="s">
        <v>28</v>
      </c>
      <c r="D32" s="5"/>
    </row>
    <row r="33" spans="1:4" x14ac:dyDescent="0.25">
      <c r="A33" s="5">
        <v>2024</v>
      </c>
      <c r="B33" s="6" t="s">
        <v>25</v>
      </c>
      <c r="C33" s="6" t="s">
        <v>29</v>
      </c>
      <c r="D33" s="5"/>
    </row>
    <row r="34" spans="1:4" x14ac:dyDescent="0.25">
      <c r="A34" s="5">
        <v>2023</v>
      </c>
      <c r="B34" s="6" t="s">
        <v>25</v>
      </c>
      <c r="C34" s="6" t="s">
        <v>30</v>
      </c>
      <c r="D34" s="5">
        <v>1</v>
      </c>
    </row>
    <row r="35" spans="1:4" x14ac:dyDescent="0.25">
      <c r="A35" s="5">
        <v>2023</v>
      </c>
      <c r="B35" s="6" t="s">
        <v>25</v>
      </c>
      <c r="C35" s="6" t="s">
        <v>30</v>
      </c>
      <c r="D35" s="5"/>
    </row>
    <row r="36" spans="1:4" x14ac:dyDescent="0.25">
      <c r="A36" s="5">
        <v>2022</v>
      </c>
      <c r="B36" s="6" t="s">
        <v>31</v>
      </c>
      <c r="C36" s="6" t="s">
        <v>32</v>
      </c>
      <c r="D36" s="5"/>
    </row>
    <row r="37" spans="1:4" x14ac:dyDescent="0.25">
      <c r="A37" s="5">
        <v>2024</v>
      </c>
      <c r="B37" s="6" t="s">
        <v>31</v>
      </c>
      <c r="C37" s="6" t="s">
        <v>32</v>
      </c>
      <c r="D37" s="5"/>
    </row>
    <row r="38" spans="1:4" x14ac:dyDescent="0.25">
      <c r="A38" s="5">
        <v>2024</v>
      </c>
      <c r="B38" s="6" t="s">
        <v>31</v>
      </c>
      <c r="C38" s="6" t="s">
        <v>33</v>
      </c>
      <c r="D38" s="5"/>
    </row>
    <row r="39" spans="1:4" x14ac:dyDescent="0.25">
      <c r="A39" s="5">
        <v>2024</v>
      </c>
      <c r="B39" s="6"/>
      <c r="C39" s="6" t="s">
        <v>34</v>
      </c>
      <c r="D39" s="5"/>
    </row>
    <row r="40" spans="1:4" x14ac:dyDescent="0.25">
      <c r="A40" s="5">
        <v>2022</v>
      </c>
      <c r="B40" s="6"/>
      <c r="C40" s="6" t="s">
        <v>34</v>
      </c>
      <c r="D40" s="5"/>
    </row>
    <row r="41" spans="1:4" x14ac:dyDescent="0.25">
      <c r="A41" s="5">
        <v>2023</v>
      </c>
      <c r="B41" s="6"/>
      <c r="C41" s="6" t="s">
        <v>35</v>
      </c>
      <c r="D41" s="5"/>
    </row>
    <row r="42" spans="1:4" x14ac:dyDescent="0.25">
      <c r="A42" s="5">
        <v>2024</v>
      </c>
      <c r="B42" s="6"/>
      <c r="C42" s="6" t="s">
        <v>36</v>
      </c>
      <c r="D42" s="5">
        <v>1</v>
      </c>
    </row>
    <row r="43" spans="1:4" x14ac:dyDescent="0.25">
      <c r="A43" s="5">
        <v>2024</v>
      </c>
      <c r="B43" s="6"/>
      <c r="C43" s="6" t="s">
        <v>37</v>
      </c>
      <c r="D43" s="5">
        <v>1</v>
      </c>
    </row>
    <row r="44" spans="1:4" x14ac:dyDescent="0.25">
      <c r="A44" s="5">
        <v>2023</v>
      </c>
      <c r="B44" s="6"/>
      <c r="C44" s="6" t="s">
        <v>37</v>
      </c>
      <c r="D44" s="5">
        <v>1</v>
      </c>
    </row>
    <row r="45" spans="1:4" x14ac:dyDescent="0.25">
      <c r="A45" s="5">
        <v>2023</v>
      </c>
      <c r="B45" s="6"/>
      <c r="C45" s="6" t="s">
        <v>37</v>
      </c>
      <c r="D45" s="5"/>
    </row>
    <row r="46" spans="1:4" x14ac:dyDescent="0.25">
      <c r="A46" s="5">
        <v>2022</v>
      </c>
      <c r="B46" s="6"/>
      <c r="C46" s="6" t="s">
        <v>37</v>
      </c>
      <c r="D46" s="5"/>
    </row>
    <row r="47" spans="1:4" x14ac:dyDescent="0.25">
      <c r="A47" s="5">
        <v>2022</v>
      </c>
      <c r="B47" s="6"/>
      <c r="C47" s="6" t="s">
        <v>37</v>
      </c>
      <c r="D47" s="5"/>
    </row>
    <row r="48" spans="1:4" x14ac:dyDescent="0.25">
      <c r="A48" s="5">
        <v>2022</v>
      </c>
      <c r="B48" s="6"/>
      <c r="C48" s="6" t="s">
        <v>37</v>
      </c>
      <c r="D48" s="5"/>
    </row>
    <row r="49" spans="1:4" x14ac:dyDescent="0.25">
      <c r="A49" s="5">
        <v>2022</v>
      </c>
      <c r="B49" s="6"/>
      <c r="C49" s="6" t="s">
        <v>38</v>
      </c>
      <c r="D49" s="5">
        <v>1</v>
      </c>
    </row>
    <row r="50" spans="1:4" x14ac:dyDescent="0.25">
      <c r="A50" s="5">
        <v>2023</v>
      </c>
      <c r="B50" s="6"/>
      <c r="C50" s="6" t="s">
        <v>39</v>
      </c>
      <c r="D50" s="5">
        <v>1</v>
      </c>
    </row>
    <row r="51" spans="1:4" x14ac:dyDescent="0.25">
      <c r="A51" s="5">
        <v>2024</v>
      </c>
      <c r="B51" s="6"/>
      <c r="C51" s="6" t="s">
        <v>40</v>
      </c>
      <c r="D51" s="5">
        <v>1</v>
      </c>
    </row>
    <row r="52" spans="1:4" x14ac:dyDescent="0.25">
      <c r="A52" s="5">
        <v>2024</v>
      </c>
      <c r="B52" s="6"/>
      <c r="C52" s="6" t="s">
        <v>41</v>
      </c>
      <c r="D52" s="5">
        <v>1</v>
      </c>
    </row>
    <row r="53" spans="1:4" x14ac:dyDescent="0.25">
      <c r="A53" s="5">
        <v>2022</v>
      </c>
      <c r="B53" s="6"/>
      <c r="C53" s="6" t="s">
        <v>42</v>
      </c>
      <c r="D53" s="5"/>
    </row>
    <row r="54" spans="1:4" x14ac:dyDescent="0.25">
      <c r="A54" s="5">
        <v>2023</v>
      </c>
      <c r="B54" s="6"/>
      <c r="C54" s="6" t="s">
        <v>43</v>
      </c>
      <c r="D54" s="5"/>
    </row>
    <row r="55" spans="1:4" x14ac:dyDescent="0.25">
      <c r="A55" s="5">
        <v>2024</v>
      </c>
      <c r="B55" s="6"/>
      <c r="C55" s="6" t="s">
        <v>44</v>
      </c>
      <c r="D55" s="5"/>
    </row>
    <row r="56" spans="1:4" x14ac:dyDescent="0.25">
      <c r="A56" s="5">
        <v>2023</v>
      </c>
      <c r="B56" s="6"/>
      <c r="C56" s="6" t="s">
        <v>44</v>
      </c>
      <c r="D56" s="5"/>
    </row>
    <row r="57" spans="1:4" x14ac:dyDescent="0.25">
      <c r="A57" s="5">
        <v>2024</v>
      </c>
      <c r="B57" s="6"/>
      <c r="C57" s="6" t="s">
        <v>45</v>
      </c>
      <c r="D57" s="5"/>
    </row>
    <row r="58" spans="1:4" x14ac:dyDescent="0.25">
      <c r="A58" s="5">
        <v>2024</v>
      </c>
      <c r="B58" s="6"/>
      <c r="C58" s="6" t="s">
        <v>45</v>
      </c>
      <c r="D58" s="5"/>
    </row>
    <row r="59" spans="1:4" x14ac:dyDescent="0.25">
      <c r="A59" s="5">
        <v>2024</v>
      </c>
      <c r="B59" s="6"/>
      <c r="C59" s="6" t="s">
        <v>45</v>
      </c>
      <c r="D59" s="5"/>
    </row>
    <row r="60" spans="1:4" x14ac:dyDescent="0.25">
      <c r="A60" s="5">
        <v>2023</v>
      </c>
      <c r="B60" s="6"/>
      <c r="C60" s="6" t="s">
        <v>45</v>
      </c>
      <c r="D60" s="5">
        <v>1</v>
      </c>
    </row>
    <row r="61" spans="1:4" x14ac:dyDescent="0.25">
      <c r="A61" s="5">
        <v>2022</v>
      </c>
      <c r="B61" s="6"/>
      <c r="C61" s="6" t="s">
        <v>45</v>
      </c>
      <c r="D61" s="5"/>
    </row>
    <row r="62" spans="1:4" x14ac:dyDescent="0.25">
      <c r="A62" s="5">
        <v>2022</v>
      </c>
      <c r="B62" s="6"/>
      <c r="C62" s="6" t="s">
        <v>45</v>
      </c>
      <c r="D6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2B11-797F-8242-8566-DF02D6DA4715}">
  <dimension ref="A1:L53"/>
  <sheetViews>
    <sheetView workbookViewId="0">
      <selection activeCell="B18" sqref="B18"/>
    </sheetView>
  </sheetViews>
  <sheetFormatPr baseColWidth="10" defaultRowHeight="15" x14ac:dyDescent="0.2"/>
  <cols>
    <col min="1" max="1" width="13.1640625" customWidth="1"/>
    <col min="2" max="2" width="78" customWidth="1"/>
  </cols>
  <sheetData>
    <row r="1" spans="1:12" ht="19" x14ac:dyDescent="0.25">
      <c r="A1" s="17" t="s">
        <v>0</v>
      </c>
      <c r="B1" s="17" t="s">
        <v>46</v>
      </c>
      <c r="C1" s="17" t="s">
        <v>3</v>
      </c>
      <c r="G1" s="12" t="s">
        <v>4</v>
      </c>
      <c r="H1" s="13" t="s">
        <v>5</v>
      </c>
      <c r="I1" s="15" t="s">
        <v>6</v>
      </c>
      <c r="J1" s="14" t="s">
        <v>7</v>
      </c>
      <c r="K1" s="13" t="s">
        <v>8</v>
      </c>
      <c r="L1" s="13" t="s">
        <v>9</v>
      </c>
    </row>
    <row r="2" spans="1:12" ht="19" x14ac:dyDescent="0.25">
      <c r="A2" s="18">
        <v>2024</v>
      </c>
      <c r="B2" s="18" t="s">
        <v>47</v>
      </c>
      <c r="C2" s="18"/>
      <c r="G2" s="16">
        <v>2022</v>
      </c>
      <c r="H2" s="8">
        <v>15</v>
      </c>
      <c r="I2" s="7">
        <v>52</v>
      </c>
      <c r="J2" s="9">
        <f>H2/I2</f>
        <v>0.28846153846153844</v>
      </c>
      <c r="K2" s="10">
        <v>7</v>
      </c>
      <c r="L2" s="11">
        <f>K2/H2</f>
        <v>0.46666666666666667</v>
      </c>
    </row>
    <row r="3" spans="1:12" ht="19" x14ac:dyDescent="0.25">
      <c r="A3" s="18">
        <v>2024</v>
      </c>
      <c r="B3" s="18" t="s">
        <v>48</v>
      </c>
      <c r="C3" s="18">
        <v>1</v>
      </c>
      <c r="G3" s="16">
        <v>2023</v>
      </c>
      <c r="H3" s="8">
        <v>19</v>
      </c>
      <c r="I3" s="7">
        <v>62</v>
      </c>
      <c r="J3" s="9">
        <f>H3/I3</f>
        <v>0.30645161290322581</v>
      </c>
      <c r="K3" s="10">
        <v>6</v>
      </c>
      <c r="L3" s="11">
        <f t="shared" ref="L3:L5" si="0">K3/H3</f>
        <v>0.31578947368421051</v>
      </c>
    </row>
    <row r="4" spans="1:12" ht="19" x14ac:dyDescent="0.25">
      <c r="A4" s="18">
        <v>2024</v>
      </c>
      <c r="B4" s="18" t="s">
        <v>48</v>
      </c>
      <c r="C4" s="18">
        <v>1</v>
      </c>
      <c r="G4" s="16">
        <v>2024</v>
      </c>
      <c r="H4" s="8">
        <v>18</v>
      </c>
      <c r="I4" s="7">
        <v>55</v>
      </c>
      <c r="J4" s="9">
        <f>H4/I4</f>
        <v>0.32727272727272727</v>
      </c>
      <c r="K4" s="10">
        <v>5</v>
      </c>
      <c r="L4" s="11">
        <f t="shared" si="0"/>
        <v>0.27777777777777779</v>
      </c>
    </row>
    <row r="5" spans="1:12" ht="19" x14ac:dyDescent="0.25">
      <c r="A5" s="18">
        <v>2024</v>
      </c>
      <c r="B5" s="18" t="s">
        <v>49</v>
      </c>
      <c r="C5" s="18"/>
      <c r="G5" s="7"/>
      <c r="H5" s="8">
        <f>SUM(H2:H4)</f>
        <v>52</v>
      </c>
      <c r="I5" s="7">
        <f>SUM(I2:I4)</f>
        <v>169</v>
      </c>
      <c r="J5" s="9">
        <f>H5/I5</f>
        <v>0.30769230769230771</v>
      </c>
      <c r="K5" s="10">
        <f>SUM(K2:K4)</f>
        <v>18</v>
      </c>
      <c r="L5" s="11">
        <f t="shared" si="0"/>
        <v>0.34615384615384615</v>
      </c>
    </row>
    <row r="6" spans="1:12" x14ac:dyDescent="0.2">
      <c r="A6" s="18">
        <v>2024</v>
      </c>
      <c r="B6" s="18" t="s">
        <v>48</v>
      </c>
      <c r="C6" s="18"/>
    </row>
    <row r="7" spans="1:12" x14ac:dyDescent="0.2">
      <c r="A7" s="18">
        <v>2024</v>
      </c>
      <c r="B7" s="18" t="s">
        <v>48</v>
      </c>
      <c r="C7" s="18"/>
    </row>
    <row r="8" spans="1:12" x14ac:dyDescent="0.2">
      <c r="A8" s="18">
        <v>2024</v>
      </c>
      <c r="B8" s="18" t="s">
        <v>48</v>
      </c>
      <c r="C8" s="18">
        <v>1</v>
      </c>
    </row>
    <row r="9" spans="1:12" x14ac:dyDescent="0.2">
      <c r="A9" s="18">
        <v>2024</v>
      </c>
      <c r="B9" s="18" t="s">
        <v>50</v>
      </c>
      <c r="C9" s="18"/>
    </row>
    <row r="10" spans="1:12" x14ac:dyDescent="0.2">
      <c r="A10" s="18">
        <v>2024</v>
      </c>
      <c r="B10" s="18" t="s">
        <v>51</v>
      </c>
      <c r="C10" s="18"/>
    </row>
    <row r="11" spans="1:12" x14ac:dyDescent="0.2">
      <c r="A11" s="18">
        <v>2024</v>
      </c>
      <c r="B11" s="18" t="s">
        <v>48</v>
      </c>
      <c r="C11" s="18"/>
    </row>
    <row r="12" spans="1:12" x14ac:dyDescent="0.2">
      <c r="A12" s="18">
        <v>2024</v>
      </c>
      <c r="B12" s="18" t="s">
        <v>48</v>
      </c>
      <c r="C12" s="18"/>
    </row>
    <row r="13" spans="1:12" x14ac:dyDescent="0.2">
      <c r="A13" s="18">
        <v>2024</v>
      </c>
      <c r="B13" s="18" t="s">
        <v>52</v>
      </c>
      <c r="C13" s="18"/>
    </row>
    <row r="14" spans="1:12" x14ac:dyDescent="0.2">
      <c r="A14" s="18">
        <v>2024</v>
      </c>
      <c r="B14" s="18" t="s">
        <v>53</v>
      </c>
      <c r="C14" s="18"/>
    </row>
    <row r="15" spans="1:12" x14ac:dyDescent="0.2">
      <c r="A15" s="18">
        <v>2024</v>
      </c>
      <c r="B15" s="18" t="s">
        <v>48</v>
      </c>
      <c r="C15" s="18">
        <v>1</v>
      </c>
    </row>
    <row r="16" spans="1:12" x14ac:dyDescent="0.2">
      <c r="A16" s="18">
        <v>2024</v>
      </c>
      <c r="B16" s="18" t="s">
        <v>54</v>
      </c>
      <c r="C16" s="18">
        <v>1</v>
      </c>
    </row>
    <row r="17" spans="1:3" x14ac:dyDescent="0.2">
      <c r="A17" s="18">
        <v>2024</v>
      </c>
      <c r="B17" s="18" t="s">
        <v>55</v>
      </c>
      <c r="C17" s="18"/>
    </row>
    <row r="18" spans="1:3" x14ac:dyDescent="0.2">
      <c r="A18" s="18">
        <v>2024</v>
      </c>
      <c r="B18" s="18" t="s">
        <v>56</v>
      </c>
      <c r="C18" s="18"/>
    </row>
    <row r="19" spans="1:3" x14ac:dyDescent="0.2">
      <c r="A19" s="18">
        <v>2024</v>
      </c>
      <c r="B19" s="18" t="s">
        <v>48</v>
      </c>
      <c r="C19" s="18"/>
    </row>
    <row r="20" spans="1:3" x14ac:dyDescent="0.2">
      <c r="A20" s="18">
        <v>2023</v>
      </c>
      <c r="B20" s="18" t="s">
        <v>48</v>
      </c>
      <c r="C20" s="18"/>
    </row>
    <row r="21" spans="1:3" x14ac:dyDescent="0.2">
      <c r="A21" s="18">
        <v>2023</v>
      </c>
      <c r="B21" s="18" t="s">
        <v>57</v>
      </c>
      <c r="C21" s="18"/>
    </row>
    <row r="22" spans="1:3" x14ac:dyDescent="0.2">
      <c r="A22" s="18">
        <v>2023</v>
      </c>
      <c r="B22" s="18" t="s">
        <v>58</v>
      </c>
      <c r="C22" s="18"/>
    </row>
    <row r="23" spans="1:3" x14ac:dyDescent="0.2">
      <c r="A23" s="18">
        <v>2023</v>
      </c>
      <c r="B23" s="18" t="s">
        <v>48</v>
      </c>
      <c r="C23" s="18"/>
    </row>
    <row r="24" spans="1:3" x14ac:dyDescent="0.2">
      <c r="A24" s="18">
        <v>2023</v>
      </c>
      <c r="B24" s="18" t="s">
        <v>48</v>
      </c>
      <c r="C24" s="18"/>
    </row>
    <row r="25" spans="1:3" x14ac:dyDescent="0.2">
      <c r="A25" s="18">
        <v>2023</v>
      </c>
      <c r="B25" s="18" t="s">
        <v>48</v>
      </c>
      <c r="C25" s="18"/>
    </row>
    <row r="26" spans="1:3" x14ac:dyDescent="0.2">
      <c r="A26" s="18">
        <v>2023</v>
      </c>
      <c r="B26" s="18" t="s">
        <v>48</v>
      </c>
      <c r="C26" s="18">
        <v>1</v>
      </c>
    </row>
    <row r="27" spans="1:3" x14ac:dyDescent="0.2">
      <c r="A27" s="18">
        <v>2023</v>
      </c>
      <c r="B27" s="18" t="s">
        <v>59</v>
      </c>
      <c r="C27" s="18">
        <v>1</v>
      </c>
    </row>
    <row r="28" spans="1:3" x14ac:dyDescent="0.2">
      <c r="A28" s="18">
        <v>2023</v>
      </c>
      <c r="B28" s="18" t="s">
        <v>48</v>
      </c>
      <c r="C28" s="18"/>
    </row>
    <row r="29" spans="1:3" x14ac:dyDescent="0.2">
      <c r="A29" s="18">
        <v>2023</v>
      </c>
      <c r="B29" s="18" t="s">
        <v>60</v>
      </c>
      <c r="C29" s="18">
        <v>1</v>
      </c>
    </row>
    <row r="30" spans="1:3" x14ac:dyDescent="0.2">
      <c r="A30" s="18">
        <v>2023</v>
      </c>
      <c r="B30" s="18" t="s">
        <v>48</v>
      </c>
      <c r="C30" s="18"/>
    </row>
    <row r="31" spans="1:3" x14ac:dyDescent="0.2">
      <c r="A31" s="18">
        <v>2023</v>
      </c>
      <c r="B31" s="18" t="s">
        <v>61</v>
      </c>
      <c r="C31" s="18">
        <v>1</v>
      </c>
    </row>
    <row r="32" spans="1:3" x14ac:dyDescent="0.2">
      <c r="A32" s="18">
        <v>2023</v>
      </c>
      <c r="B32" s="18" t="s">
        <v>48</v>
      </c>
      <c r="C32" s="18">
        <v>1</v>
      </c>
    </row>
    <row r="33" spans="1:3" x14ac:dyDescent="0.2">
      <c r="A33" s="18">
        <v>2023</v>
      </c>
      <c r="B33" s="18" t="s">
        <v>48</v>
      </c>
      <c r="C33" s="18"/>
    </row>
    <row r="34" spans="1:3" x14ac:dyDescent="0.2">
      <c r="A34" s="18">
        <v>2023</v>
      </c>
      <c r="B34" s="18" t="s">
        <v>48</v>
      </c>
      <c r="C34" s="18"/>
    </row>
    <row r="35" spans="1:3" x14ac:dyDescent="0.2">
      <c r="A35" s="18">
        <v>2023</v>
      </c>
      <c r="B35" s="18" t="s">
        <v>48</v>
      </c>
      <c r="C35" s="18"/>
    </row>
    <row r="36" spans="1:3" x14ac:dyDescent="0.2">
      <c r="A36" s="18">
        <v>2023</v>
      </c>
      <c r="B36" s="18" t="s">
        <v>48</v>
      </c>
      <c r="C36" s="18">
        <v>1</v>
      </c>
    </row>
    <row r="37" spans="1:3" x14ac:dyDescent="0.2">
      <c r="A37" s="18">
        <v>2023</v>
      </c>
      <c r="B37" s="18" t="s">
        <v>48</v>
      </c>
      <c r="C37" s="18"/>
    </row>
    <row r="38" spans="1:3" x14ac:dyDescent="0.2">
      <c r="A38" s="18">
        <v>2023</v>
      </c>
      <c r="B38" s="18" t="s">
        <v>62</v>
      </c>
      <c r="C38" s="18"/>
    </row>
    <row r="39" spans="1:3" x14ac:dyDescent="0.2">
      <c r="A39" s="18">
        <v>2022</v>
      </c>
      <c r="B39" s="18" t="s">
        <v>48</v>
      </c>
      <c r="C39" s="18"/>
    </row>
    <row r="40" spans="1:3" x14ac:dyDescent="0.2">
      <c r="A40" s="18">
        <v>2022</v>
      </c>
      <c r="B40" s="18" t="s">
        <v>48</v>
      </c>
      <c r="C40" s="18">
        <v>1</v>
      </c>
    </row>
    <row r="41" spans="1:3" x14ac:dyDescent="0.2">
      <c r="A41" s="18">
        <v>2022</v>
      </c>
      <c r="B41" s="18" t="s">
        <v>48</v>
      </c>
      <c r="C41" s="18"/>
    </row>
    <row r="42" spans="1:3" x14ac:dyDescent="0.2">
      <c r="A42" s="18">
        <v>2022</v>
      </c>
      <c r="B42" s="18" t="s">
        <v>48</v>
      </c>
      <c r="C42" s="18">
        <v>1</v>
      </c>
    </row>
    <row r="43" spans="1:3" x14ac:dyDescent="0.2">
      <c r="A43" s="18">
        <v>2022</v>
      </c>
      <c r="B43" s="18" t="s">
        <v>48</v>
      </c>
      <c r="C43" s="18"/>
    </row>
    <row r="44" spans="1:3" x14ac:dyDescent="0.2">
      <c r="A44" s="18">
        <v>2022</v>
      </c>
      <c r="B44" s="18" t="s">
        <v>48</v>
      </c>
      <c r="C44" s="18"/>
    </row>
    <row r="45" spans="1:3" x14ac:dyDescent="0.2">
      <c r="A45" s="18">
        <v>2022</v>
      </c>
      <c r="B45" s="18" t="s">
        <v>48</v>
      </c>
      <c r="C45" s="18">
        <v>1</v>
      </c>
    </row>
    <row r="46" spans="1:3" x14ac:dyDescent="0.2">
      <c r="A46" s="18">
        <v>2022</v>
      </c>
      <c r="B46" s="18" t="s">
        <v>48</v>
      </c>
      <c r="C46" s="18">
        <v>1</v>
      </c>
    </row>
    <row r="47" spans="1:3" x14ac:dyDescent="0.2">
      <c r="A47" s="18">
        <v>2022</v>
      </c>
      <c r="B47" s="18" t="s">
        <v>48</v>
      </c>
      <c r="C47" s="18"/>
    </row>
    <row r="48" spans="1:3" x14ac:dyDescent="0.2">
      <c r="A48" s="18">
        <v>2022</v>
      </c>
      <c r="B48" s="18" t="s">
        <v>48</v>
      </c>
      <c r="C48" s="18"/>
    </row>
    <row r="49" spans="1:3" x14ac:dyDescent="0.2">
      <c r="A49" s="18">
        <v>2022</v>
      </c>
      <c r="B49" s="18" t="s">
        <v>48</v>
      </c>
      <c r="C49" s="18"/>
    </row>
    <row r="50" spans="1:3" x14ac:dyDescent="0.2">
      <c r="A50" s="18">
        <v>2022</v>
      </c>
      <c r="B50" s="18" t="s">
        <v>63</v>
      </c>
      <c r="C50" s="18"/>
    </row>
    <row r="51" spans="1:3" x14ac:dyDescent="0.2">
      <c r="A51" s="18">
        <v>2022</v>
      </c>
      <c r="B51" s="18" t="s">
        <v>48</v>
      </c>
      <c r="C51" s="18">
        <v>1</v>
      </c>
    </row>
    <row r="52" spans="1:3" x14ac:dyDescent="0.2">
      <c r="A52" s="18">
        <v>2022</v>
      </c>
      <c r="B52" s="18" t="s">
        <v>48</v>
      </c>
      <c r="C52" s="18">
        <v>1</v>
      </c>
    </row>
    <row r="53" spans="1:3" x14ac:dyDescent="0.2">
      <c r="A53" s="18">
        <v>2022</v>
      </c>
      <c r="B53" s="18" t="s">
        <v>64</v>
      </c>
      <c r="C53" s="18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632D-1544-C349-B580-9D9CBBA58418}">
  <dimension ref="B4:H42"/>
  <sheetViews>
    <sheetView topLeftCell="C12" zoomScale="101" workbookViewId="0">
      <selection activeCell="G49" sqref="G49"/>
    </sheetView>
  </sheetViews>
  <sheetFormatPr baseColWidth="10" defaultRowHeight="15" x14ac:dyDescent="0.2"/>
  <cols>
    <col min="2" max="2" width="20.83203125" customWidth="1"/>
    <col min="3" max="3" width="44.83203125" customWidth="1"/>
    <col min="4" max="4" width="22" customWidth="1"/>
    <col min="5" max="5" width="33.6640625" bestFit="1" customWidth="1"/>
    <col min="6" max="6" width="13.5" bestFit="1" customWidth="1"/>
    <col min="7" max="7" width="20" bestFit="1" customWidth="1"/>
    <col min="8" max="8" width="15.5" bestFit="1" customWidth="1"/>
  </cols>
  <sheetData>
    <row r="4" spans="2:7" x14ac:dyDescent="0.2">
      <c r="B4" t="s">
        <v>65</v>
      </c>
      <c r="C4" t="s">
        <v>66</v>
      </c>
      <c r="D4" t="s">
        <v>67</v>
      </c>
      <c r="E4" t="s">
        <v>68</v>
      </c>
      <c r="F4" t="s">
        <v>69</v>
      </c>
      <c r="G4" t="s">
        <v>70</v>
      </c>
    </row>
    <row r="5" spans="2:7" x14ac:dyDescent="0.2">
      <c r="B5" t="s">
        <v>16</v>
      </c>
      <c r="C5" t="s">
        <v>71</v>
      </c>
      <c r="D5" t="s">
        <v>72</v>
      </c>
      <c r="E5" s="19">
        <v>1</v>
      </c>
      <c r="F5" s="19"/>
      <c r="G5" s="19">
        <v>1</v>
      </c>
    </row>
    <row r="6" spans="2:7" x14ac:dyDescent="0.2">
      <c r="B6" t="s">
        <v>16</v>
      </c>
      <c r="C6" t="s">
        <v>73</v>
      </c>
      <c r="D6" t="s">
        <v>72</v>
      </c>
      <c r="E6" s="19">
        <v>1</v>
      </c>
      <c r="F6" s="19"/>
      <c r="G6" s="19"/>
    </row>
    <row r="7" spans="2:7" x14ac:dyDescent="0.2">
      <c r="B7" t="s">
        <v>16</v>
      </c>
      <c r="C7" t="s">
        <v>74</v>
      </c>
      <c r="D7" t="s">
        <v>72</v>
      </c>
      <c r="E7" s="19">
        <v>1</v>
      </c>
      <c r="F7" s="19"/>
      <c r="G7" s="19"/>
    </row>
    <row r="8" spans="2:7" x14ac:dyDescent="0.2">
      <c r="B8" t="s">
        <v>75</v>
      </c>
      <c r="C8" t="s">
        <v>76</v>
      </c>
      <c r="D8" t="s">
        <v>72</v>
      </c>
      <c r="E8" s="19"/>
      <c r="F8" s="19">
        <v>1</v>
      </c>
      <c r="G8" s="19"/>
    </row>
    <row r="9" spans="2:7" x14ac:dyDescent="0.2">
      <c r="B9" t="s">
        <v>16</v>
      </c>
      <c r="C9" t="s">
        <v>77</v>
      </c>
      <c r="D9" t="s">
        <v>72</v>
      </c>
      <c r="E9" s="19">
        <v>3</v>
      </c>
      <c r="F9" s="19"/>
      <c r="G9" s="19">
        <v>1</v>
      </c>
    </row>
    <row r="10" spans="2:7" x14ac:dyDescent="0.2">
      <c r="B10" t="s">
        <v>16</v>
      </c>
      <c r="C10" t="s">
        <v>78</v>
      </c>
      <c r="D10" t="s">
        <v>72</v>
      </c>
      <c r="E10" s="19">
        <v>1</v>
      </c>
      <c r="F10" s="19"/>
      <c r="G10" s="19">
        <v>2</v>
      </c>
    </row>
    <row r="11" spans="2:7" x14ac:dyDescent="0.2">
      <c r="B11" t="s">
        <v>16</v>
      </c>
      <c r="C11" t="s">
        <v>79</v>
      </c>
      <c r="D11" t="s">
        <v>72</v>
      </c>
      <c r="E11" s="19"/>
      <c r="F11" s="19"/>
      <c r="G11" s="19">
        <v>1</v>
      </c>
    </row>
    <row r="12" spans="2:7" x14ac:dyDescent="0.2">
      <c r="B12" t="s">
        <v>10</v>
      </c>
      <c r="C12" t="s">
        <v>80</v>
      </c>
      <c r="D12" t="s">
        <v>72</v>
      </c>
      <c r="E12" s="19"/>
      <c r="F12" s="19"/>
      <c r="G12" s="19">
        <v>1</v>
      </c>
    </row>
    <row r="13" spans="2:7" x14ac:dyDescent="0.2">
      <c r="B13" t="s">
        <v>10</v>
      </c>
      <c r="C13" t="s">
        <v>81</v>
      </c>
      <c r="D13" t="s">
        <v>72</v>
      </c>
      <c r="E13" s="19"/>
      <c r="F13" s="19"/>
      <c r="G13" s="19">
        <v>1</v>
      </c>
    </row>
    <row r="14" spans="2:7" x14ac:dyDescent="0.2">
      <c r="B14" t="s">
        <v>82</v>
      </c>
      <c r="C14" t="s">
        <v>83</v>
      </c>
      <c r="D14" t="s">
        <v>72</v>
      </c>
      <c r="E14" s="19"/>
      <c r="F14" s="19">
        <v>1</v>
      </c>
      <c r="G14" s="19">
        <v>1</v>
      </c>
    </row>
    <row r="15" spans="2:7" x14ac:dyDescent="0.2">
      <c r="B15" t="s">
        <v>84</v>
      </c>
      <c r="C15" t="s">
        <v>85</v>
      </c>
      <c r="D15" t="s">
        <v>86</v>
      </c>
      <c r="E15" s="19"/>
      <c r="F15" s="19"/>
      <c r="G15" s="19">
        <v>1</v>
      </c>
    </row>
    <row r="16" spans="2:7" x14ac:dyDescent="0.2">
      <c r="B16" t="s">
        <v>84</v>
      </c>
      <c r="C16" t="s">
        <v>87</v>
      </c>
      <c r="D16" t="s">
        <v>72</v>
      </c>
      <c r="E16" s="19">
        <v>1</v>
      </c>
      <c r="F16" s="19"/>
      <c r="G16" s="19"/>
    </row>
    <row r="17" spans="2:7" x14ac:dyDescent="0.2">
      <c r="C17" t="s">
        <v>88</v>
      </c>
      <c r="D17" t="s">
        <v>72</v>
      </c>
      <c r="E17" s="19">
        <v>1</v>
      </c>
      <c r="F17" s="19"/>
      <c r="G17" s="19">
        <v>1</v>
      </c>
    </row>
    <row r="18" spans="2:7" x14ac:dyDescent="0.2">
      <c r="C18" t="s">
        <v>89</v>
      </c>
      <c r="D18" t="s">
        <v>90</v>
      </c>
      <c r="E18" s="19">
        <v>7</v>
      </c>
      <c r="F18" s="19">
        <v>13</v>
      </c>
      <c r="G18" s="19">
        <v>5</v>
      </c>
    </row>
    <row r="19" spans="2:7" x14ac:dyDescent="0.2">
      <c r="C19" t="s">
        <v>91</v>
      </c>
      <c r="D19" t="s">
        <v>90</v>
      </c>
      <c r="E19" s="19">
        <v>1</v>
      </c>
      <c r="F19" s="19"/>
      <c r="G19" s="19"/>
    </row>
    <row r="20" spans="2:7" x14ac:dyDescent="0.2">
      <c r="C20" t="s">
        <v>92</v>
      </c>
      <c r="D20" t="s">
        <v>90</v>
      </c>
      <c r="E20" s="19"/>
      <c r="F20" s="19">
        <v>1</v>
      </c>
      <c r="G20" s="19"/>
    </row>
    <row r="21" spans="2:7" x14ac:dyDescent="0.2">
      <c r="B21" t="s">
        <v>25</v>
      </c>
      <c r="C21" t="s">
        <v>93</v>
      </c>
      <c r="D21" t="s">
        <v>90</v>
      </c>
      <c r="E21" s="19"/>
      <c r="F21" s="19">
        <v>1</v>
      </c>
      <c r="G21" s="19"/>
    </row>
    <row r="22" spans="2:7" x14ac:dyDescent="0.2">
      <c r="C22" t="s">
        <v>94</v>
      </c>
      <c r="D22" t="s">
        <v>90</v>
      </c>
      <c r="E22" s="19"/>
      <c r="F22" s="19"/>
      <c r="G22" s="19">
        <v>1</v>
      </c>
    </row>
    <row r="23" spans="2:7" x14ac:dyDescent="0.2">
      <c r="C23" t="s">
        <v>95</v>
      </c>
      <c r="D23" t="s">
        <v>90</v>
      </c>
      <c r="E23" s="19"/>
      <c r="F23" s="19"/>
      <c r="G23" s="19">
        <v>1</v>
      </c>
    </row>
    <row r="24" spans="2:7" x14ac:dyDescent="0.2">
      <c r="C24" t="s">
        <v>96</v>
      </c>
      <c r="D24" t="s">
        <v>90</v>
      </c>
      <c r="E24" s="19"/>
      <c r="F24" s="19"/>
      <c r="G24" s="19">
        <v>1</v>
      </c>
    </row>
    <row r="25" spans="2:7" x14ac:dyDescent="0.2">
      <c r="C25" t="s">
        <v>97</v>
      </c>
      <c r="D25" t="s">
        <v>98</v>
      </c>
      <c r="E25" s="19"/>
      <c r="F25" s="19"/>
      <c r="G25" s="19">
        <v>1</v>
      </c>
    </row>
    <row r="26" spans="2:7" x14ac:dyDescent="0.2">
      <c r="C26" t="s">
        <v>99</v>
      </c>
      <c r="D26" t="s">
        <v>98</v>
      </c>
      <c r="E26" s="19"/>
      <c r="F26" s="19"/>
      <c r="G26" s="19">
        <v>1</v>
      </c>
    </row>
    <row r="27" spans="2:7" x14ac:dyDescent="0.2">
      <c r="C27" t="s">
        <v>100</v>
      </c>
      <c r="D27" t="s">
        <v>98</v>
      </c>
      <c r="E27" s="19"/>
      <c r="F27" s="19">
        <v>1</v>
      </c>
      <c r="G27" s="19"/>
    </row>
    <row r="28" spans="2:7" x14ac:dyDescent="0.2">
      <c r="B28" t="s">
        <v>101</v>
      </c>
      <c r="C28" t="s">
        <v>102</v>
      </c>
      <c r="D28" t="s">
        <v>103</v>
      </c>
      <c r="E28" s="19">
        <v>1</v>
      </c>
      <c r="F28" s="19"/>
      <c r="G28" s="19">
        <v>1</v>
      </c>
    </row>
    <row r="29" spans="2:7" x14ac:dyDescent="0.2">
      <c r="B29" t="s">
        <v>101</v>
      </c>
      <c r="C29" t="s">
        <v>104</v>
      </c>
      <c r="D29" t="s">
        <v>103</v>
      </c>
      <c r="E29" s="19"/>
      <c r="F29" s="19">
        <v>1</v>
      </c>
      <c r="G29" s="19"/>
    </row>
    <row r="30" spans="2:7" x14ac:dyDescent="0.2">
      <c r="B30" t="s">
        <v>101</v>
      </c>
      <c r="C30" t="s">
        <v>105</v>
      </c>
      <c r="D30" t="s">
        <v>103</v>
      </c>
      <c r="E30" s="19"/>
      <c r="F30" s="19">
        <v>1</v>
      </c>
      <c r="G30" s="19"/>
    </row>
    <row r="31" spans="2:7" x14ac:dyDescent="0.2">
      <c r="B31" t="s">
        <v>101</v>
      </c>
      <c r="C31" t="s">
        <v>106</v>
      </c>
      <c r="D31" t="s">
        <v>103</v>
      </c>
      <c r="E31" s="19"/>
      <c r="F31" s="19">
        <v>1</v>
      </c>
      <c r="G31" s="19"/>
    </row>
    <row r="32" spans="2:7" x14ac:dyDescent="0.2">
      <c r="B32" t="s">
        <v>101</v>
      </c>
      <c r="C32" t="s">
        <v>107</v>
      </c>
      <c r="D32" t="s">
        <v>103</v>
      </c>
      <c r="E32" s="19"/>
      <c r="F32" s="19">
        <v>1</v>
      </c>
      <c r="G32" s="19"/>
    </row>
    <row r="33" spans="2:8" x14ac:dyDescent="0.2">
      <c r="B33" t="s">
        <v>101</v>
      </c>
      <c r="C33" t="s">
        <v>108</v>
      </c>
      <c r="D33" t="s">
        <v>103</v>
      </c>
      <c r="E33" s="19"/>
      <c r="F33" s="19">
        <v>2</v>
      </c>
      <c r="G33" s="19"/>
    </row>
    <row r="34" spans="2:8" x14ac:dyDescent="0.2">
      <c r="B34" t="s">
        <v>101</v>
      </c>
      <c r="C34" t="s">
        <v>109</v>
      </c>
      <c r="D34" t="s">
        <v>103</v>
      </c>
      <c r="E34" s="19"/>
      <c r="F34" s="19"/>
      <c r="G34" s="19">
        <v>1</v>
      </c>
    </row>
    <row r="35" spans="2:8" x14ac:dyDescent="0.2">
      <c r="E35" s="19">
        <f>SUM(Tableau1[Promo 2022])</f>
        <v>18</v>
      </c>
      <c r="F35" s="19">
        <f>SUM(Tableau1[Promo 2023])</f>
        <v>24</v>
      </c>
      <c r="G35" s="19">
        <f>SUM(Tableau1[Promo 2024])</f>
        <v>22</v>
      </c>
    </row>
    <row r="38" spans="2:8" ht="19" x14ac:dyDescent="0.25">
      <c r="C38" s="12" t="s">
        <v>4</v>
      </c>
      <c r="D38" s="13" t="s">
        <v>5</v>
      </c>
      <c r="E38" s="15" t="s">
        <v>110</v>
      </c>
      <c r="F38" s="14" t="s">
        <v>111</v>
      </c>
      <c r="G38" s="13" t="s">
        <v>8</v>
      </c>
      <c r="H38" s="13" t="s">
        <v>9</v>
      </c>
    </row>
    <row r="39" spans="2:8" ht="19" x14ac:dyDescent="0.25">
      <c r="C39" s="16">
        <v>2022</v>
      </c>
      <c r="D39" s="8">
        <v>18</v>
      </c>
      <c r="E39" s="7">
        <v>61</v>
      </c>
      <c r="F39" s="9">
        <f>D39/E39</f>
        <v>0.29508196721311475</v>
      </c>
      <c r="G39" s="10">
        <v>3</v>
      </c>
      <c r="H39" s="11">
        <f>G39/D39</f>
        <v>0.16666666666666666</v>
      </c>
    </row>
    <row r="40" spans="2:8" ht="19" x14ac:dyDescent="0.25">
      <c r="C40" s="16">
        <v>2023</v>
      </c>
      <c r="D40" s="8">
        <v>24</v>
      </c>
      <c r="E40" s="7">
        <v>70</v>
      </c>
      <c r="F40" s="9">
        <f t="shared" ref="F40:F41" si="0">D40/E40</f>
        <v>0.34285714285714286</v>
      </c>
      <c r="G40" s="10">
        <v>4</v>
      </c>
      <c r="H40" s="11">
        <f t="shared" ref="H40:H41" si="1">G40/D40</f>
        <v>0.16666666666666666</v>
      </c>
    </row>
    <row r="41" spans="2:8" ht="19" x14ac:dyDescent="0.25">
      <c r="C41" s="16">
        <v>2024</v>
      </c>
      <c r="D41" s="8">
        <v>22</v>
      </c>
      <c r="E41" s="7">
        <v>64</v>
      </c>
      <c r="F41" s="9">
        <f t="shared" si="0"/>
        <v>0.34375</v>
      </c>
      <c r="G41" s="10">
        <v>6</v>
      </c>
      <c r="H41" s="11">
        <f t="shared" si="1"/>
        <v>0.27272727272727271</v>
      </c>
    </row>
    <row r="42" spans="2:8" x14ac:dyDescent="0.2">
      <c r="D42">
        <f>SUM(D39:D41)</f>
        <v>64</v>
      </c>
      <c r="E42">
        <f>SUM(E39:E41)</f>
        <v>195</v>
      </c>
      <c r="F42" s="20">
        <f>D42/E42</f>
        <v>0.3282051282051282</v>
      </c>
      <c r="G42">
        <f>SUM(G39:G41)</f>
        <v>13</v>
      </c>
      <c r="H42" s="21">
        <f>G42/D42</f>
        <v>0.203125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F814-4E3D-0A48-9BD1-BE33A2D95668}">
  <dimension ref="S19:T23"/>
  <sheetViews>
    <sheetView topLeftCell="A6" workbookViewId="0">
      <selection activeCell="S27" sqref="S27"/>
    </sheetView>
  </sheetViews>
  <sheetFormatPr baseColWidth="10" defaultRowHeight="15" x14ac:dyDescent="0.2"/>
  <sheetData>
    <row r="19" spans="19:20" ht="19" x14ac:dyDescent="0.25">
      <c r="S19" s="22">
        <v>74</v>
      </c>
      <c r="T19" t="s">
        <v>113</v>
      </c>
    </row>
    <row r="20" spans="19:20" ht="19" x14ac:dyDescent="0.25">
      <c r="S20" s="22">
        <v>38</v>
      </c>
      <c r="T20" t="s">
        <v>5</v>
      </c>
    </row>
    <row r="21" spans="19:20" ht="19" x14ac:dyDescent="0.25">
      <c r="S21" s="23">
        <f>S20/S19</f>
        <v>0.51351351351351349</v>
      </c>
    </row>
    <row r="23" spans="19:20" x14ac:dyDescent="0.2">
      <c r="S23">
        <v>19</v>
      </c>
      <c r="T23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Centrale Nantes</vt:lpstr>
      <vt:lpstr>ENGSYS- Lille</vt:lpstr>
      <vt:lpstr>UTC</vt:lpstr>
      <vt:lpstr>Limoges</vt:lpstr>
      <vt:lpstr>Poitiers-ENSMA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2025-11-07T08:34:25Z</dcterms:created>
  <dcterms:modified xsi:type="dcterms:W3CDTF">2026-01-12T13:56:49Z</dcterms:modified>
</cp:coreProperties>
</file>